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2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uren1/Downloads/"/>
    </mc:Choice>
  </mc:AlternateContent>
  <xr:revisionPtr revIDLastSave="0" documentId="8_{7A2EAAA1-F0E9-0642-8458-00A787831685}" xr6:coauthVersionLast="40" xr6:coauthVersionMax="40" xr10:uidLastSave="{00000000-0000-0000-0000-000000000000}"/>
  <bookViews>
    <workbookView xWindow="2380" yWindow="460" windowWidth="26040" windowHeight="17440"/>
  </bookViews>
  <sheets>
    <sheet name="Breakeven" sheetId="4" r:id="rId1"/>
    <sheet name="Detail" sheetId="3" r:id="rId2"/>
  </sheets>
  <definedNames>
    <definedName name="_xlnm.Print_Area" localSheetId="0">Breakeven!$A$1:$I$48</definedName>
    <definedName name="_xlnm.Print_Area" localSheetId="1">Detail!$A$1:$C$19</definedName>
    <definedName name="_xlnm.Print_Titles" localSheetId="0">Breakeven!$1:$3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4" l="1"/>
  <c r="C7" i="3"/>
  <c r="I29" i="4"/>
  <c r="I28" i="4"/>
  <c r="I27" i="4"/>
  <c r="I26" i="4"/>
  <c r="I25" i="4"/>
  <c r="I24" i="4"/>
  <c r="I23" i="4"/>
  <c r="I22" i="4"/>
  <c r="I21" i="4"/>
  <c r="I20" i="4"/>
  <c r="I19" i="4"/>
  <c r="I18" i="4"/>
  <c r="I31" i="4" s="1"/>
  <c r="I17" i="4"/>
  <c r="I16" i="4"/>
  <c r="I11" i="4"/>
  <c r="I10" i="4"/>
  <c r="I9" i="4"/>
  <c r="I8" i="4"/>
  <c r="I7" i="4"/>
  <c r="I13" i="4" s="1"/>
  <c r="E22" i="4"/>
  <c r="E21" i="4"/>
  <c r="G19" i="4"/>
  <c r="G20" i="4"/>
  <c r="G23" i="4"/>
  <c r="G24" i="4"/>
  <c r="G29" i="4"/>
  <c r="G28" i="4"/>
  <c r="E28" i="4"/>
  <c r="E27" i="4"/>
  <c r="E26" i="4"/>
  <c r="E25" i="4"/>
  <c r="G27" i="4"/>
  <c r="G25" i="4"/>
  <c r="G26" i="4"/>
  <c r="G22" i="4"/>
  <c r="G21" i="4"/>
  <c r="G17" i="4"/>
  <c r="G16" i="4"/>
  <c r="G31" i="4" s="1"/>
  <c r="G9" i="4"/>
  <c r="G13" i="4"/>
  <c r="E29" i="4"/>
  <c r="E24" i="4"/>
  <c r="E23" i="4"/>
  <c r="E20" i="4"/>
  <c r="E19" i="4"/>
  <c r="E31" i="4" s="1"/>
  <c r="C39" i="4" s="1"/>
  <c r="E11" i="4"/>
  <c r="E10" i="4"/>
  <c r="E8" i="4"/>
  <c r="E13" i="4"/>
  <c r="C38" i="4" s="1"/>
  <c r="C41" i="4" s="1"/>
  <c r="C42" i="4" s="1"/>
  <c r="C44" i="4" s="1"/>
  <c r="C31" i="4"/>
  <c r="C13" i="4"/>
  <c r="C14" i="3"/>
  <c r="C10" i="3"/>
  <c r="C11" i="3"/>
  <c r="C15" i="3"/>
  <c r="C16" i="3" s="1"/>
  <c r="C19" i="3" s="1"/>
  <c r="C48" i="4" l="1"/>
  <c r="C46" i="4"/>
</calcChain>
</file>

<file path=xl/sharedStrings.xml><?xml version="1.0" encoding="utf-8"?>
<sst xmlns="http://schemas.openxmlformats.org/spreadsheetml/2006/main" count="52" uniqueCount="48">
  <si>
    <t>Cost of Sales</t>
  </si>
  <si>
    <t>Cost of Sales - Commissions</t>
  </si>
  <si>
    <t>Total Cost of Sales</t>
  </si>
  <si>
    <t>Insurance Expense</t>
  </si>
  <si>
    <t>Interest Expense</t>
  </si>
  <si>
    <t>Legal and Professional Expense</t>
  </si>
  <si>
    <t>Office Expense</t>
  </si>
  <si>
    <t>Rent or Lease Expense</t>
  </si>
  <si>
    <t>Utilities Expense</t>
  </si>
  <si>
    <t>Net Income</t>
  </si>
  <si>
    <t>Click Graphics</t>
  </si>
  <si>
    <t>Salary Detail</t>
  </si>
  <si>
    <t>COGS-Salaries</t>
  </si>
  <si>
    <t xml:space="preserve">  Sasha</t>
  </si>
  <si>
    <t xml:space="preserve">  Cheryl</t>
  </si>
  <si>
    <t xml:space="preserve">  Charlene</t>
  </si>
  <si>
    <t xml:space="preserve">  Alfredo</t>
  </si>
  <si>
    <t>Total COGS Salaries</t>
  </si>
  <si>
    <t>Salaries-O/H</t>
  </si>
  <si>
    <t xml:space="preserve">  Bridget</t>
  </si>
  <si>
    <t xml:space="preserve">  Stephanie</t>
  </si>
  <si>
    <t>Total Salaries-O/H</t>
  </si>
  <si>
    <t>Payroll Tax @ 10%</t>
  </si>
  <si>
    <t>Cost of Sales- Salaries and Wages</t>
  </si>
  <si>
    <t>Expenses</t>
  </si>
  <si>
    <t>Variable Cost (% of Sales)</t>
  </si>
  <si>
    <t>Total Expenses</t>
  </si>
  <si>
    <t>Break-Even Sales</t>
  </si>
  <si>
    <t>Telephone Expense</t>
  </si>
  <si>
    <t>Break-Even Units</t>
  </si>
  <si>
    <t>Cost of Sales - Freight</t>
  </si>
  <si>
    <t>Amortization Expense</t>
  </si>
  <si>
    <t>Auto Expense</t>
  </si>
  <si>
    <t>Bad Debt Expense</t>
  </si>
  <si>
    <t>Delivery Expense</t>
  </si>
  <si>
    <t>Payroll Tax Expense</t>
  </si>
  <si>
    <t>Salaries Expense</t>
  </si>
  <si>
    <t>Fixed Costs:</t>
  </si>
  <si>
    <t>Contribution Margin</t>
  </si>
  <si>
    <t>SGA</t>
  </si>
  <si>
    <t>Total Variable Cost of Sales</t>
  </si>
  <si>
    <t>Annual Budgeted Total Cost</t>
  </si>
  <si>
    <t>Annual Budgeted   Fixed Cost</t>
  </si>
  <si>
    <t>Unit Sales Price</t>
  </si>
  <si>
    <t>Bank Charges</t>
  </si>
  <si>
    <t>ABC COMPANY</t>
  </si>
  <si>
    <t>COGS-Purchases</t>
  </si>
  <si>
    <t>Monthly Costs to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</si>
</sst>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6" formatCode="mmmm\ d\,\ yyyy"/>
    <numFmt numFmtId="168" formatCode="&quot;$&quot;#,##0"/>
  </numFmts>
  <fonts count="15" x14ac:knownFonts="1">
    <font>
      <sz val="10"/>
      <name val="Arial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sz val="22"/>
      <color indexed="18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3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12"/>
      </top>
      <bottom/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43" fontId="0" fillId="0" borderId="0" xfId="0" applyNumberFormat="1"/>
    <xf numFmtId="0" fontId="2" fillId="0" borderId="0" xfId="0" applyFont="1"/>
    <xf numFmtId="43" fontId="3" fillId="0" borderId="0" xfId="0" applyNumberFormat="1" applyFont="1"/>
    <xf numFmtId="0" fontId="3" fillId="0" borderId="0" xfId="0" applyFont="1"/>
    <xf numFmtId="43" fontId="4" fillId="0" borderId="0" xfId="0" applyNumberFormat="1" applyFont="1"/>
    <xf numFmtId="0" fontId="3" fillId="0" borderId="0" xfId="0" applyFont="1" applyAlignment="1">
      <alignment horizontal="left"/>
    </xf>
    <xf numFmtId="10" fontId="5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10" fontId="6" fillId="0" borderId="0" xfId="0" applyNumberFormat="1" applyFont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0" fontId="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Border="1"/>
    <xf numFmtId="3" fontId="6" fillId="0" borderId="1" xfId="0" applyNumberFormat="1" applyFont="1" applyFill="1" applyBorder="1" applyAlignment="1">
      <alignment horizontal="right"/>
    </xf>
    <xf numFmtId="0" fontId="8" fillId="0" borderId="7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/>
    </xf>
    <xf numFmtId="0" fontId="6" fillId="0" borderId="2" xfId="0" applyFont="1" applyBorder="1"/>
    <xf numFmtId="3" fontId="6" fillId="0" borderId="5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left"/>
    </xf>
    <xf numFmtId="10" fontId="11" fillId="0" borderId="0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10" fontId="11" fillId="0" borderId="10" xfId="0" applyNumberFormat="1" applyFont="1" applyFill="1" applyBorder="1" applyAlignment="1">
      <alignment horizontal="right"/>
    </xf>
    <xf numFmtId="0" fontId="12" fillId="0" borderId="8" xfId="0" applyFont="1" applyFill="1" applyBorder="1" applyAlignment="1">
      <alignment horizontal="left"/>
    </xf>
    <xf numFmtId="10" fontId="11" fillId="0" borderId="11" xfId="0" applyNumberFormat="1" applyFont="1" applyBorder="1"/>
    <xf numFmtId="3" fontId="6" fillId="0" borderId="6" xfId="0" applyNumberFormat="1" applyFont="1" applyBorder="1" applyAlignment="1">
      <alignment horizontal="right"/>
    </xf>
    <xf numFmtId="10" fontId="11" fillId="0" borderId="0" xfId="0" applyNumberFormat="1" applyFont="1" applyBorder="1"/>
    <xf numFmtId="0" fontId="11" fillId="0" borderId="8" xfId="0" applyFont="1" applyBorder="1"/>
    <xf numFmtId="0" fontId="11" fillId="0" borderId="0" xfId="0" applyFont="1" applyBorder="1"/>
    <xf numFmtId="0" fontId="8" fillId="0" borderId="0" xfId="0" applyFont="1" applyFill="1" applyBorder="1"/>
    <xf numFmtId="168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1" fillId="0" borderId="9" xfId="0" applyFont="1" applyBorder="1"/>
    <xf numFmtId="0" fontId="12" fillId="0" borderId="3" xfId="0" applyFont="1" applyFill="1" applyBorder="1" applyAlignment="1">
      <alignment horizontal="left"/>
    </xf>
    <xf numFmtId="3" fontId="11" fillId="0" borderId="3" xfId="0" applyNumberFormat="1" applyFont="1" applyFill="1" applyBorder="1" applyAlignment="1">
      <alignment horizontal="right"/>
    </xf>
    <xf numFmtId="43" fontId="6" fillId="0" borderId="3" xfId="0" applyNumberFormat="1" applyFont="1" applyFill="1" applyBorder="1" applyAlignment="1">
      <alignment horizontal="right"/>
    </xf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Fill="1"/>
    <xf numFmtId="43" fontId="6" fillId="0" borderId="0" xfId="0" applyNumberFormat="1" applyFont="1" applyFill="1" applyBorder="1"/>
    <xf numFmtId="43" fontId="6" fillId="0" borderId="0" xfId="0" applyNumberFormat="1" applyFont="1" applyFill="1"/>
    <xf numFmtId="10" fontId="13" fillId="2" borderId="0" xfId="0" applyNumberFormat="1" applyFont="1" applyFill="1" applyBorder="1" applyAlignment="1">
      <alignment horizontal="center"/>
    </xf>
    <xf numFmtId="166" fontId="14" fillId="2" borderId="0" xfId="0" applyNumberFormat="1" applyFont="1" applyFill="1" applyBorder="1" applyAlignment="1">
      <alignment horizontal="center"/>
    </xf>
    <xf numFmtId="10" fontId="6" fillId="3" borderId="0" xfId="1" applyNumberFormat="1" applyFont="1" applyFill="1"/>
    <xf numFmtId="10" fontId="6" fillId="3" borderId="1" xfId="1" applyNumberFormat="1" applyFont="1" applyFill="1" applyBorder="1"/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0" fontId="6" fillId="0" borderId="0" xfId="0" applyNumberFormat="1" applyFont="1" applyFill="1" applyBorder="1" applyAlignment="1">
      <alignment horizontal="center" wrapText="1"/>
    </xf>
    <xf numFmtId="10" fontId="6" fillId="0" borderId="0" xfId="0" applyNumberFormat="1" applyFont="1" applyFill="1"/>
    <xf numFmtId="10" fontId="6" fillId="0" borderId="0" xfId="1" applyNumberFormat="1" applyFont="1" applyFill="1"/>
    <xf numFmtId="10" fontId="6" fillId="0" borderId="0" xfId="0" applyNumberFormat="1" applyFont="1" applyFill="1" applyBorder="1"/>
    <xf numFmtId="3" fontId="10" fillId="4" borderId="0" xfId="0" applyNumberFormat="1" applyFont="1" applyFill="1" applyBorder="1" applyAlignment="1">
      <alignment horizontal="right"/>
    </xf>
    <xf numFmtId="3" fontId="6" fillId="4" borderId="0" xfId="0" applyNumberFormat="1" applyFont="1" applyFill="1" applyAlignment="1">
      <alignment horizontal="right"/>
    </xf>
    <xf numFmtId="3" fontId="6" fillId="4" borderId="1" xfId="0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33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showGridLines="0" tabSelected="1" zoomScale="110" zoomScaleNormal="110" workbookViewId="0">
      <pane xSplit="2" topLeftCell="C1" activePane="topRight" state="frozen"/>
      <selection activeCell="A4" sqref="A4"/>
      <selection pane="topRight" activeCell="AD45" sqref="AD45"/>
    </sheetView>
  </sheetViews>
  <sheetFormatPr baseColWidth="10" defaultColWidth="9.1640625" defaultRowHeight="16" x14ac:dyDescent="0.2"/>
  <cols>
    <col min="1" max="1" width="3" style="8" customWidth="1"/>
    <col min="2" max="2" width="43.33203125" style="54" customWidth="1"/>
    <col min="3" max="3" width="16" style="56" customWidth="1"/>
    <col min="4" max="4" width="2" style="56" customWidth="1"/>
    <col min="5" max="5" width="15.33203125" style="8" customWidth="1"/>
    <col min="6" max="6" width="2" style="8" customWidth="1"/>
    <col min="7" max="7" width="13.83203125" style="11" customWidth="1"/>
    <col min="8" max="8" width="2" style="8" customWidth="1"/>
    <col min="9" max="9" width="12.5" style="11" customWidth="1"/>
    <col min="10" max="16384" width="9.1640625" style="8"/>
  </cols>
  <sheetData>
    <row r="1" spans="1:9" ht="29" x14ac:dyDescent="0.35">
      <c r="A1" s="7"/>
      <c r="B1" s="7"/>
      <c r="C1" s="7"/>
      <c r="D1" s="7"/>
      <c r="E1" s="7"/>
      <c r="F1" s="7"/>
      <c r="G1" s="7"/>
      <c r="H1" s="7"/>
      <c r="I1" s="7"/>
    </row>
    <row r="2" spans="1:9" ht="21" x14ac:dyDescent="0.25">
      <c r="A2" s="57" t="s">
        <v>45</v>
      </c>
      <c r="B2" s="57"/>
      <c r="C2" s="57"/>
      <c r="D2" s="57"/>
      <c r="E2" s="57"/>
      <c r="F2" s="57"/>
      <c r="G2" s="57"/>
      <c r="H2" s="57"/>
      <c r="I2" s="57"/>
    </row>
    <row r="3" spans="1:9" x14ac:dyDescent="0.2">
      <c r="A3" s="58">
        <v>43496</v>
      </c>
      <c r="B3" s="58"/>
      <c r="C3" s="58"/>
      <c r="D3" s="58"/>
      <c r="E3" s="58"/>
      <c r="F3" s="58"/>
      <c r="G3" s="58"/>
      <c r="H3" s="58"/>
      <c r="I3" s="58"/>
    </row>
    <row r="4" spans="1:9" x14ac:dyDescent="0.2">
      <c r="A4" s="9"/>
      <c r="B4" s="9"/>
      <c r="C4" s="10"/>
      <c r="D4" s="10"/>
      <c r="E4" s="11"/>
      <c r="G4" s="8"/>
      <c r="I4" s="8"/>
    </row>
    <row r="5" spans="1:9" s="14" customFormat="1" ht="52" x14ac:dyDescent="0.25">
      <c r="A5" s="12" t="s">
        <v>37</v>
      </c>
      <c r="B5" s="9"/>
      <c r="C5" s="13" t="s">
        <v>41</v>
      </c>
      <c r="D5" s="13"/>
      <c r="E5" s="63" t="s">
        <v>25</v>
      </c>
      <c r="G5" s="13" t="s">
        <v>42</v>
      </c>
      <c r="I5" s="15" t="s">
        <v>47</v>
      </c>
    </row>
    <row r="6" spans="1:9" ht="19" x14ac:dyDescent="0.25">
      <c r="A6" s="16"/>
      <c r="B6" s="12" t="s">
        <v>0</v>
      </c>
      <c r="C6" s="17"/>
      <c r="D6" s="17"/>
      <c r="E6" s="64"/>
      <c r="G6" s="61"/>
      <c r="I6" s="18"/>
    </row>
    <row r="7" spans="1:9" x14ac:dyDescent="0.2">
      <c r="A7" s="19"/>
      <c r="B7" s="19" t="s">
        <v>46</v>
      </c>
      <c r="C7" s="20">
        <v>740267</v>
      </c>
      <c r="D7" s="20"/>
      <c r="E7" s="59">
        <f>C7/1518042</f>
        <v>0.48764592811002594</v>
      </c>
      <c r="G7" s="62">
        <v>0</v>
      </c>
      <c r="I7" s="21">
        <f>C7/12</f>
        <v>61688.916666666664</v>
      </c>
    </row>
    <row r="8" spans="1:9" x14ac:dyDescent="0.2">
      <c r="A8" s="19"/>
      <c r="B8" s="19" t="s">
        <v>46</v>
      </c>
      <c r="C8" s="20">
        <v>44724</v>
      </c>
      <c r="D8" s="20"/>
      <c r="E8" s="59">
        <f>C8/1518042</f>
        <v>2.9461635448821574E-2</v>
      </c>
      <c r="G8" s="62">
        <v>0</v>
      </c>
      <c r="I8" s="21">
        <f>C8/12</f>
        <v>3727</v>
      </c>
    </row>
    <row r="9" spans="1:9" x14ac:dyDescent="0.2">
      <c r="A9" s="19"/>
      <c r="B9" s="19" t="s">
        <v>23</v>
      </c>
      <c r="C9" s="20">
        <v>174053</v>
      </c>
      <c r="D9" s="20"/>
      <c r="E9" s="65">
        <v>0</v>
      </c>
      <c r="G9" s="68">
        <f>C9</f>
        <v>174053</v>
      </c>
      <c r="I9" s="21">
        <f>C9/12</f>
        <v>14504.416666666666</v>
      </c>
    </row>
    <row r="10" spans="1:9" x14ac:dyDescent="0.2">
      <c r="A10" s="19"/>
      <c r="B10" s="19" t="s">
        <v>1</v>
      </c>
      <c r="C10" s="20">
        <v>61488</v>
      </c>
      <c r="D10" s="20"/>
      <c r="E10" s="59">
        <f>C10/1518042</f>
        <v>4.050480816736296E-2</v>
      </c>
      <c r="G10" s="62">
        <v>0</v>
      </c>
      <c r="I10" s="21">
        <f>C10/12</f>
        <v>5124</v>
      </c>
    </row>
    <row r="11" spans="1:9" s="14" customFormat="1" ht="17" thickBot="1" x14ac:dyDescent="0.25">
      <c r="A11" s="19"/>
      <c r="B11" s="19" t="s">
        <v>30</v>
      </c>
      <c r="C11" s="22">
        <v>14771</v>
      </c>
      <c r="D11" s="23"/>
      <c r="E11" s="60">
        <f>C11/1518042</f>
        <v>9.7302973172020274E-3</v>
      </c>
      <c r="G11" s="27">
        <v>0</v>
      </c>
      <c r="I11" s="22">
        <f>C11/12</f>
        <v>1230.9166666666667</v>
      </c>
    </row>
    <row r="12" spans="1:9" s="14" customFormat="1" ht="17" thickTop="1" x14ac:dyDescent="0.2">
      <c r="A12" s="19"/>
      <c r="B12" s="19"/>
      <c r="C12" s="20"/>
      <c r="D12" s="20"/>
      <c r="E12" s="66"/>
      <c r="G12" s="20"/>
      <c r="I12" s="23"/>
    </row>
    <row r="13" spans="1:9" s="14" customFormat="1" x14ac:dyDescent="0.2">
      <c r="A13" s="19"/>
      <c r="B13" s="16" t="s">
        <v>2</v>
      </c>
      <c r="C13" s="20">
        <f>SUM(C7:C11)</f>
        <v>1035303</v>
      </c>
      <c r="D13" s="20"/>
      <c r="E13" s="24">
        <f>SUM(E7:E11)</f>
        <v>0.56734266904341246</v>
      </c>
      <c r="G13" s="20">
        <f>SUM(G7:G12)</f>
        <v>174053</v>
      </c>
      <c r="I13" s="23">
        <f>SUM(I7:I12)</f>
        <v>86275.25</v>
      </c>
    </row>
    <row r="14" spans="1:9" x14ac:dyDescent="0.2">
      <c r="A14" s="19"/>
      <c r="B14" s="19"/>
      <c r="C14" s="20"/>
      <c r="D14" s="20"/>
      <c r="E14" s="64"/>
      <c r="G14" s="62"/>
      <c r="I14" s="21"/>
    </row>
    <row r="15" spans="1:9" s="14" customFormat="1" ht="19" x14ac:dyDescent="0.25">
      <c r="A15" s="16"/>
      <c r="B15" s="12" t="s">
        <v>24</v>
      </c>
      <c r="C15" s="25"/>
      <c r="D15" s="25"/>
      <c r="E15" s="66"/>
      <c r="G15" s="20"/>
      <c r="I15" s="23"/>
    </row>
    <row r="16" spans="1:9" s="26" customFormat="1" x14ac:dyDescent="0.2">
      <c r="A16" s="19"/>
      <c r="B16" s="19" t="s">
        <v>31</v>
      </c>
      <c r="C16" s="20">
        <v>220</v>
      </c>
      <c r="D16" s="20"/>
      <c r="E16" s="65">
        <v>0</v>
      </c>
      <c r="G16" s="67">
        <f>C16</f>
        <v>220</v>
      </c>
      <c r="I16" s="21">
        <f t="shared" ref="I16:I29" si="0">C16/12</f>
        <v>18.333333333333332</v>
      </c>
    </row>
    <row r="17" spans="1:9" s="26" customFormat="1" x14ac:dyDescent="0.2">
      <c r="A17" s="19"/>
      <c r="B17" s="19" t="s">
        <v>32</v>
      </c>
      <c r="C17" s="20">
        <v>2756</v>
      </c>
      <c r="D17" s="20"/>
      <c r="E17" s="65">
        <v>0</v>
      </c>
      <c r="G17" s="67">
        <f>C17</f>
        <v>2756</v>
      </c>
      <c r="I17" s="21">
        <f t="shared" si="0"/>
        <v>229.66666666666666</v>
      </c>
    </row>
    <row r="18" spans="1:9" s="26" customFormat="1" x14ac:dyDescent="0.2">
      <c r="A18" s="19"/>
      <c r="B18" s="19" t="s">
        <v>33</v>
      </c>
      <c r="C18" s="20">
        <v>2750</v>
      </c>
      <c r="D18" s="20"/>
      <c r="E18" s="65">
        <v>0</v>
      </c>
      <c r="G18" s="62">
        <v>0</v>
      </c>
      <c r="I18" s="21">
        <f t="shared" si="0"/>
        <v>229.16666666666666</v>
      </c>
    </row>
    <row r="19" spans="1:9" s="26" customFormat="1" x14ac:dyDescent="0.2">
      <c r="A19" s="19"/>
      <c r="B19" s="19" t="s">
        <v>44</v>
      </c>
      <c r="C19" s="20">
        <v>1100</v>
      </c>
      <c r="D19" s="20"/>
      <c r="E19" s="59">
        <f t="shared" ref="E19:E29" si="1">C19/1518042</f>
        <v>7.2461763245022207E-4</v>
      </c>
      <c r="G19" s="68">
        <f t="shared" ref="G19:G29" si="2">C19</f>
        <v>1100</v>
      </c>
      <c r="I19" s="21">
        <f t="shared" si="0"/>
        <v>91.666666666666671</v>
      </c>
    </row>
    <row r="20" spans="1:9" s="26" customFormat="1" x14ac:dyDescent="0.2">
      <c r="A20" s="19"/>
      <c r="B20" s="19" t="s">
        <v>34</v>
      </c>
      <c r="C20" s="20">
        <v>838</v>
      </c>
      <c r="D20" s="20"/>
      <c r="E20" s="59">
        <f t="shared" si="1"/>
        <v>5.5202688726662373E-4</v>
      </c>
      <c r="G20" s="68">
        <f t="shared" si="2"/>
        <v>838</v>
      </c>
      <c r="I20" s="21">
        <f t="shared" si="0"/>
        <v>69.833333333333329</v>
      </c>
    </row>
    <row r="21" spans="1:9" x14ac:dyDescent="0.2">
      <c r="A21" s="19"/>
      <c r="B21" s="19" t="s">
        <v>3</v>
      </c>
      <c r="C21" s="20">
        <v>12174</v>
      </c>
      <c r="D21" s="20"/>
      <c r="E21" s="59">
        <f t="shared" si="1"/>
        <v>8.0195409613172761E-3</v>
      </c>
      <c r="G21" s="67">
        <f t="shared" si="2"/>
        <v>12174</v>
      </c>
      <c r="I21" s="21">
        <f t="shared" si="0"/>
        <v>1014.5</v>
      </c>
    </row>
    <row r="22" spans="1:9" x14ac:dyDescent="0.2">
      <c r="A22" s="19"/>
      <c r="B22" s="19" t="s">
        <v>4</v>
      </c>
      <c r="C22" s="20">
        <v>27500</v>
      </c>
      <c r="D22" s="20"/>
      <c r="E22" s="59">
        <f t="shared" si="1"/>
        <v>1.8115440811255552E-2</v>
      </c>
      <c r="G22" s="67">
        <f t="shared" si="2"/>
        <v>27500</v>
      </c>
      <c r="I22" s="21">
        <f t="shared" si="0"/>
        <v>2291.6666666666665</v>
      </c>
    </row>
    <row r="23" spans="1:9" x14ac:dyDescent="0.2">
      <c r="A23" s="19"/>
      <c r="B23" s="19" t="s">
        <v>5</v>
      </c>
      <c r="C23" s="20">
        <v>49500</v>
      </c>
      <c r="D23" s="20"/>
      <c r="E23" s="59">
        <f t="shared" si="1"/>
        <v>3.2607793460259993E-2</v>
      </c>
      <c r="G23" s="68">
        <f t="shared" si="2"/>
        <v>49500</v>
      </c>
      <c r="I23" s="21">
        <f t="shared" si="0"/>
        <v>4125</v>
      </c>
    </row>
    <row r="24" spans="1:9" x14ac:dyDescent="0.2">
      <c r="A24" s="19"/>
      <c r="B24" s="19" t="s">
        <v>6</v>
      </c>
      <c r="C24" s="20">
        <v>15451</v>
      </c>
      <c r="D24" s="20"/>
      <c r="E24" s="59">
        <f t="shared" si="1"/>
        <v>1.017824276271671E-2</v>
      </c>
      <c r="G24" s="68">
        <f t="shared" si="2"/>
        <v>15451</v>
      </c>
      <c r="I24" s="21">
        <f t="shared" si="0"/>
        <v>1287.5833333333333</v>
      </c>
    </row>
    <row r="25" spans="1:9" x14ac:dyDescent="0.2">
      <c r="A25" s="19"/>
      <c r="B25" s="19" t="s">
        <v>35</v>
      </c>
      <c r="C25" s="20">
        <v>26950</v>
      </c>
      <c r="D25" s="20"/>
      <c r="E25" s="59">
        <f t="shared" si="1"/>
        <v>1.7753131995030442E-2</v>
      </c>
      <c r="G25" s="68">
        <f t="shared" si="2"/>
        <v>26950</v>
      </c>
      <c r="I25" s="21">
        <f t="shared" si="0"/>
        <v>2245.8333333333335</v>
      </c>
    </row>
    <row r="26" spans="1:9" x14ac:dyDescent="0.2">
      <c r="A26" s="19"/>
      <c r="B26" s="19" t="s">
        <v>7</v>
      </c>
      <c r="C26" s="20">
        <v>29943</v>
      </c>
      <c r="D26" s="20"/>
      <c r="E26" s="59">
        <f t="shared" si="1"/>
        <v>1.9724750698597273E-2</v>
      </c>
      <c r="G26" s="68">
        <f t="shared" si="2"/>
        <v>29943</v>
      </c>
      <c r="I26" s="21">
        <f t="shared" si="0"/>
        <v>2495.25</v>
      </c>
    </row>
    <row r="27" spans="1:9" x14ac:dyDescent="0.2">
      <c r="A27" s="19"/>
      <c r="B27" s="19" t="s">
        <v>36</v>
      </c>
      <c r="C27" s="20">
        <v>96583</v>
      </c>
      <c r="D27" s="20"/>
      <c r="E27" s="59">
        <f t="shared" si="1"/>
        <v>6.3623404359036184E-2</v>
      </c>
      <c r="G27" s="68">
        <f t="shared" si="2"/>
        <v>96583</v>
      </c>
      <c r="I27" s="21">
        <f t="shared" si="0"/>
        <v>8048.583333333333</v>
      </c>
    </row>
    <row r="28" spans="1:9" x14ac:dyDescent="0.2">
      <c r="A28" s="19"/>
      <c r="B28" s="19" t="s">
        <v>28</v>
      </c>
      <c r="C28" s="20">
        <v>6784</v>
      </c>
      <c r="D28" s="20"/>
      <c r="E28" s="59">
        <f t="shared" si="1"/>
        <v>4.4689145623111881E-3</v>
      </c>
      <c r="G28" s="68">
        <f t="shared" si="2"/>
        <v>6784</v>
      </c>
      <c r="I28" s="21">
        <f t="shared" si="0"/>
        <v>565.33333333333337</v>
      </c>
    </row>
    <row r="29" spans="1:9" ht="17" thickBot="1" x14ac:dyDescent="0.25">
      <c r="A29" s="19"/>
      <c r="B29" s="19" t="s">
        <v>8</v>
      </c>
      <c r="C29" s="27">
        <v>6025</v>
      </c>
      <c r="D29" s="20"/>
      <c r="E29" s="60">
        <f t="shared" si="1"/>
        <v>3.9689283959205342E-3</v>
      </c>
      <c r="G29" s="69">
        <f t="shared" si="2"/>
        <v>6025</v>
      </c>
      <c r="I29" s="22">
        <f t="shared" si="0"/>
        <v>502.08333333333331</v>
      </c>
    </row>
    <row r="30" spans="1:9" ht="17" thickTop="1" x14ac:dyDescent="0.2">
      <c r="A30" s="19"/>
      <c r="B30" s="19"/>
      <c r="C30" s="20"/>
      <c r="D30" s="20"/>
      <c r="E30" s="64"/>
      <c r="G30" s="62"/>
      <c r="I30" s="21"/>
    </row>
    <row r="31" spans="1:9" x14ac:dyDescent="0.2">
      <c r="A31" s="16"/>
      <c r="B31" s="16" t="s">
        <v>26</v>
      </c>
      <c r="C31" s="20">
        <f>SUM(C16:C30)</f>
        <v>278574</v>
      </c>
      <c r="D31" s="20"/>
      <c r="E31" s="24">
        <f>SUM(E16:E30)</f>
        <v>0.17973679252616201</v>
      </c>
      <c r="G31" s="20">
        <f>SUM(G16:G30)</f>
        <v>275824</v>
      </c>
      <c r="I31" s="20">
        <f>SUM(I16:I30)</f>
        <v>23214.499999999996</v>
      </c>
    </row>
    <row r="32" spans="1:9" x14ac:dyDescent="0.2">
      <c r="A32" s="16"/>
      <c r="B32" s="16"/>
      <c r="C32" s="20"/>
      <c r="D32" s="20"/>
      <c r="E32" s="24"/>
      <c r="G32" s="20"/>
      <c r="I32" s="20"/>
    </row>
    <row r="33" spans="1:9" x14ac:dyDescent="0.2">
      <c r="A33" s="16"/>
      <c r="B33" s="16"/>
      <c r="C33" s="20"/>
      <c r="D33" s="20"/>
      <c r="E33" s="24"/>
      <c r="G33" s="20"/>
      <c r="I33" s="20"/>
    </row>
    <row r="34" spans="1:9" x14ac:dyDescent="0.2">
      <c r="A34" s="16"/>
      <c r="B34" s="16"/>
      <c r="C34" s="20"/>
      <c r="D34" s="20"/>
      <c r="E34" s="24"/>
      <c r="G34" s="20"/>
      <c r="I34" s="20"/>
    </row>
    <row r="35" spans="1:9" x14ac:dyDescent="0.2">
      <c r="A35" s="16"/>
      <c r="B35" s="16"/>
      <c r="C35" s="20"/>
      <c r="D35" s="20"/>
      <c r="E35" s="24"/>
      <c r="G35" s="20"/>
      <c r="I35" s="20"/>
    </row>
    <row r="36" spans="1:9" ht="17" thickBot="1" x14ac:dyDescent="0.25">
      <c r="A36" s="16"/>
      <c r="B36" s="16"/>
      <c r="C36" s="20"/>
      <c r="D36" s="20"/>
      <c r="E36" s="24"/>
      <c r="G36" s="20"/>
      <c r="I36" s="20"/>
    </row>
    <row r="37" spans="1:9" ht="20" thickTop="1" x14ac:dyDescent="0.25">
      <c r="A37" s="28" t="s">
        <v>38</v>
      </c>
      <c r="B37" s="29"/>
      <c r="C37" s="30"/>
      <c r="D37" s="30"/>
      <c r="E37" s="31"/>
      <c r="F37" s="32"/>
      <c r="G37" s="30"/>
      <c r="H37" s="32"/>
      <c r="I37" s="33"/>
    </row>
    <row r="38" spans="1:9" ht="19" x14ac:dyDescent="0.25">
      <c r="A38" s="34"/>
      <c r="B38" s="12" t="s">
        <v>0</v>
      </c>
      <c r="C38" s="35">
        <f>E13</f>
        <v>0.56734266904341246</v>
      </c>
      <c r="D38" s="20"/>
      <c r="E38" s="14"/>
      <c r="F38" s="14"/>
      <c r="G38" s="20"/>
      <c r="H38" s="14"/>
      <c r="I38" s="36"/>
    </row>
    <row r="39" spans="1:9" ht="19" x14ac:dyDescent="0.25">
      <c r="A39" s="34"/>
      <c r="B39" s="12" t="s">
        <v>39</v>
      </c>
      <c r="C39" s="35">
        <f>E31</f>
        <v>0.17973679252616201</v>
      </c>
      <c r="D39" s="20"/>
      <c r="E39" s="14"/>
      <c r="F39" s="14"/>
      <c r="G39" s="20"/>
      <c r="H39" s="14"/>
      <c r="I39" s="36"/>
    </row>
    <row r="40" spans="1:9" ht="19" x14ac:dyDescent="0.25">
      <c r="A40" s="34"/>
      <c r="B40" s="12" t="s">
        <v>9</v>
      </c>
      <c r="C40" s="37"/>
      <c r="D40" s="20"/>
      <c r="E40" s="14"/>
      <c r="F40" s="14"/>
      <c r="G40" s="20"/>
      <c r="H40" s="14"/>
      <c r="I40" s="36"/>
    </row>
    <row r="41" spans="1:9" ht="20" thickBot="1" x14ac:dyDescent="0.3">
      <c r="A41" s="38"/>
      <c r="B41" s="12" t="s">
        <v>40</v>
      </c>
      <c r="C41" s="39">
        <f>SUM(C38:C40)</f>
        <v>0.7470794615695745</v>
      </c>
      <c r="D41" s="20"/>
      <c r="E41" s="14"/>
      <c r="F41" s="14"/>
      <c r="G41" s="23"/>
      <c r="H41" s="14"/>
      <c r="I41" s="40"/>
    </row>
    <row r="42" spans="1:9" ht="20" thickTop="1" x14ac:dyDescent="0.25">
      <c r="A42" s="38"/>
      <c r="B42" s="12" t="s">
        <v>38</v>
      </c>
      <c r="C42" s="41">
        <f>1-C41</f>
        <v>0.2529205384304255</v>
      </c>
      <c r="D42" s="20"/>
      <c r="E42" s="14"/>
      <c r="F42" s="14"/>
      <c r="G42" s="14"/>
      <c r="H42" s="14"/>
      <c r="I42" s="40"/>
    </row>
    <row r="43" spans="1:9" ht="19" x14ac:dyDescent="0.25">
      <c r="A43" s="42"/>
      <c r="B43" s="43"/>
      <c r="C43" s="43"/>
      <c r="D43" s="20"/>
      <c r="E43" s="14"/>
      <c r="F43" s="14"/>
      <c r="G43" s="14"/>
      <c r="H43" s="14"/>
      <c r="I43" s="36"/>
    </row>
    <row r="44" spans="1:9" ht="19" x14ac:dyDescent="0.25">
      <c r="A44" s="42"/>
      <c r="B44" s="44" t="s">
        <v>27</v>
      </c>
      <c r="C44" s="45">
        <f>C31/C42</f>
        <v>1101428.9378346843</v>
      </c>
      <c r="D44" s="20"/>
      <c r="E44" s="14"/>
      <c r="F44" s="14"/>
      <c r="G44" s="14"/>
      <c r="H44" s="14"/>
      <c r="I44" s="36"/>
    </row>
    <row r="45" spans="1:9" ht="19" x14ac:dyDescent="0.25">
      <c r="A45" s="42"/>
      <c r="B45" s="44" t="s">
        <v>43</v>
      </c>
      <c r="C45" s="46">
        <v>7.5</v>
      </c>
      <c r="D45" s="20"/>
      <c r="E45" s="14"/>
      <c r="F45" s="14"/>
      <c r="G45" s="14"/>
      <c r="H45" s="14"/>
      <c r="I45" s="36"/>
    </row>
    <row r="46" spans="1:9" ht="20" thickBot="1" x14ac:dyDescent="0.3">
      <c r="A46" s="42"/>
      <c r="B46" s="44" t="s">
        <v>29</v>
      </c>
      <c r="C46" s="47">
        <f>C44/7.5</f>
        <v>146857.19171129123</v>
      </c>
      <c r="D46" s="20"/>
      <c r="E46" s="14"/>
      <c r="F46" s="14"/>
      <c r="G46" s="20"/>
      <c r="H46" s="14"/>
      <c r="I46" s="40"/>
    </row>
    <row r="47" spans="1:9" ht="20" thickTop="1" x14ac:dyDescent="0.25">
      <c r="A47" s="42"/>
      <c r="B47" s="43"/>
      <c r="C47" s="43"/>
      <c r="D47" s="20"/>
      <c r="E47" s="14"/>
      <c r="F47" s="14"/>
      <c r="G47" s="14"/>
      <c r="H47" s="14"/>
      <c r="I47" s="40"/>
    </row>
    <row r="48" spans="1:9" ht="20" thickBot="1" x14ac:dyDescent="0.3">
      <c r="A48" s="48"/>
      <c r="B48" s="49" t="s">
        <v>9</v>
      </c>
      <c r="C48" s="50">
        <f>(C44*C42)-C31</f>
        <v>0</v>
      </c>
      <c r="D48" s="51"/>
      <c r="E48" s="52"/>
      <c r="F48" s="52"/>
      <c r="G48" s="52"/>
      <c r="H48" s="52"/>
      <c r="I48" s="53"/>
    </row>
    <row r="49" spans="3:9" ht="17" thickTop="1" x14ac:dyDescent="0.2">
      <c r="C49" s="55"/>
      <c r="D49" s="55"/>
      <c r="E49" s="11"/>
      <c r="G49" s="8"/>
      <c r="I49" s="8"/>
    </row>
    <row r="50" spans="3:9" x14ac:dyDescent="0.2">
      <c r="C50" s="55"/>
      <c r="D50" s="55"/>
      <c r="E50" s="11"/>
      <c r="G50" s="8"/>
      <c r="I50" s="8"/>
    </row>
    <row r="51" spans="3:9" x14ac:dyDescent="0.2">
      <c r="C51" s="55"/>
      <c r="D51" s="55"/>
      <c r="E51" s="11"/>
      <c r="G51" s="8"/>
      <c r="I51" s="8"/>
    </row>
    <row r="52" spans="3:9" x14ac:dyDescent="0.2">
      <c r="C52" s="55"/>
      <c r="D52" s="55"/>
      <c r="E52" s="11"/>
      <c r="G52" s="8"/>
      <c r="I52" s="8"/>
    </row>
    <row r="53" spans="3:9" x14ac:dyDescent="0.2">
      <c r="C53" s="55"/>
      <c r="D53" s="55"/>
      <c r="E53" s="11"/>
      <c r="G53" s="8"/>
      <c r="I53" s="8"/>
    </row>
    <row r="54" spans="3:9" x14ac:dyDescent="0.2">
      <c r="C54" s="55"/>
      <c r="D54" s="55"/>
      <c r="E54" s="11"/>
      <c r="G54" s="8"/>
      <c r="I54" s="8"/>
    </row>
    <row r="55" spans="3:9" x14ac:dyDescent="0.2">
      <c r="C55" s="55"/>
      <c r="D55" s="55"/>
      <c r="E55" s="11"/>
      <c r="G55" s="8"/>
      <c r="I55" s="8"/>
    </row>
    <row r="56" spans="3:9" x14ac:dyDescent="0.2">
      <c r="C56" s="55"/>
      <c r="D56" s="55"/>
      <c r="E56" s="11"/>
      <c r="G56" s="8"/>
      <c r="I56" s="8"/>
    </row>
    <row r="57" spans="3:9" x14ac:dyDescent="0.2">
      <c r="C57" s="55"/>
      <c r="D57" s="55"/>
      <c r="E57" s="11"/>
      <c r="G57" s="8"/>
      <c r="I57" s="8"/>
    </row>
    <row r="58" spans="3:9" x14ac:dyDescent="0.2">
      <c r="C58" s="55"/>
      <c r="D58" s="55"/>
      <c r="E58" s="11"/>
      <c r="G58" s="8"/>
      <c r="I58" s="8"/>
    </row>
    <row r="59" spans="3:9" x14ac:dyDescent="0.2">
      <c r="C59" s="55"/>
      <c r="D59" s="55"/>
      <c r="E59" s="11"/>
      <c r="G59" s="8"/>
      <c r="I59" s="8"/>
    </row>
    <row r="60" spans="3:9" x14ac:dyDescent="0.2">
      <c r="C60" s="55"/>
      <c r="D60" s="55"/>
      <c r="E60" s="11"/>
      <c r="G60" s="8"/>
      <c r="I60" s="8"/>
    </row>
    <row r="61" spans="3:9" x14ac:dyDescent="0.2">
      <c r="C61" s="55"/>
      <c r="D61" s="55"/>
      <c r="E61" s="11"/>
      <c r="G61" s="8"/>
      <c r="I61" s="8"/>
    </row>
    <row r="62" spans="3:9" x14ac:dyDescent="0.2">
      <c r="C62" s="55"/>
      <c r="D62" s="55"/>
      <c r="E62" s="11"/>
      <c r="G62" s="8"/>
      <c r="I62" s="8"/>
    </row>
    <row r="63" spans="3:9" x14ac:dyDescent="0.2">
      <c r="C63" s="55"/>
      <c r="D63" s="55"/>
      <c r="E63" s="11"/>
      <c r="G63" s="8"/>
      <c r="I63" s="8"/>
    </row>
    <row r="64" spans="3:9" x14ac:dyDescent="0.2">
      <c r="C64" s="55"/>
      <c r="D64" s="55"/>
      <c r="E64" s="18"/>
      <c r="F64" s="18"/>
      <c r="H64" s="18"/>
    </row>
    <row r="65" spans="3:8" x14ac:dyDescent="0.2">
      <c r="C65" s="55"/>
      <c r="D65" s="55"/>
      <c r="E65" s="18"/>
      <c r="F65" s="18"/>
      <c r="H65" s="18"/>
    </row>
    <row r="66" spans="3:8" x14ac:dyDescent="0.2">
      <c r="C66" s="55"/>
      <c r="D66" s="55"/>
      <c r="E66" s="18"/>
      <c r="F66" s="18"/>
      <c r="H66" s="18"/>
    </row>
    <row r="67" spans="3:8" x14ac:dyDescent="0.2">
      <c r="C67" s="55"/>
      <c r="D67" s="55"/>
      <c r="E67" s="18"/>
      <c r="F67" s="18"/>
      <c r="H67" s="18"/>
    </row>
    <row r="68" spans="3:8" x14ac:dyDescent="0.2">
      <c r="C68" s="55"/>
      <c r="D68" s="55"/>
      <c r="E68" s="18"/>
      <c r="F68" s="18"/>
      <c r="H68" s="18"/>
    </row>
    <row r="69" spans="3:8" x14ac:dyDescent="0.2">
      <c r="C69" s="55"/>
      <c r="D69" s="55"/>
      <c r="E69" s="18"/>
      <c r="F69" s="18"/>
      <c r="H69" s="18"/>
    </row>
    <row r="70" spans="3:8" x14ac:dyDescent="0.2">
      <c r="C70" s="55"/>
      <c r="D70" s="55"/>
      <c r="E70" s="18"/>
      <c r="F70" s="18"/>
      <c r="H70" s="18"/>
    </row>
    <row r="71" spans="3:8" x14ac:dyDescent="0.2">
      <c r="C71" s="55"/>
      <c r="D71" s="55"/>
      <c r="E71" s="18"/>
      <c r="F71" s="18"/>
      <c r="H71" s="18"/>
    </row>
    <row r="72" spans="3:8" x14ac:dyDescent="0.2">
      <c r="C72" s="55"/>
      <c r="D72" s="55"/>
      <c r="E72" s="18"/>
      <c r="F72" s="18"/>
      <c r="H72" s="18"/>
    </row>
    <row r="73" spans="3:8" x14ac:dyDescent="0.2">
      <c r="C73" s="55"/>
      <c r="D73" s="55"/>
      <c r="E73" s="18"/>
      <c r="F73" s="18"/>
      <c r="H73" s="18"/>
    </row>
    <row r="74" spans="3:8" x14ac:dyDescent="0.2">
      <c r="C74" s="55"/>
      <c r="D74" s="55"/>
      <c r="E74" s="18"/>
      <c r="F74" s="18"/>
      <c r="H74" s="18"/>
    </row>
    <row r="75" spans="3:8" x14ac:dyDescent="0.2">
      <c r="C75" s="55"/>
      <c r="D75" s="55"/>
      <c r="E75" s="18"/>
      <c r="F75" s="18"/>
      <c r="H75" s="18"/>
    </row>
    <row r="76" spans="3:8" x14ac:dyDescent="0.2">
      <c r="C76" s="55"/>
      <c r="D76" s="55"/>
      <c r="E76" s="18"/>
      <c r="F76" s="18"/>
      <c r="H76" s="18"/>
    </row>
    <row r="77" spans="3:8" x14ac:dyDescent="0.2">
      <c r="C77" s="55"/>
      <c r="D77" s="55"/>
      <c r="E77" s="18"/>
      <c r="F77" s="18"/>
      <c r="H77" s="18"/>
    </row>
    <row r="78" spans="3:8" x14ac:dyDescent="0.2">
      <c r="C78" s="55"/>
      <c r="D78" s="55"/>
      <c r="E78" s="18"/>
      <c r="F78" s="18"/>
      <c r="H78" s="18"/>
    </row>
    <row r="79" spans="3:8" x14ac:dyDescent="0.2">
      <c r="C79" s="55"/>
      <c r="D79" s="55"/>
      <c r="E79" s="18"/>
      <c r="F79" s="18"/>
      <c r="H79" s="18"/>
    </row>
    <row r="80" spans="3:8" x14ac:dyDescent="0.2">
      <c r="C80" s="55"/>
      <c r="D80" s="55"/>
      <c r="E80" s="18"/>
      <c r="F80" s="18"/>
      <c r="H80" s="18"/>
    </row>
    <row r="81" spans="3:8" x14ac:dyDescent="0.2">
      <c r="C81" s="55"/>
      <c r="D81" s="55"/>
      <c r="E81" s="18"/>
      <c r="F81" s="18"/>
      <c r="H81" s="18"/>
    </row>
    <row r="82" spans="3:8" x14ac:dyDescent="0.2">
      <c r="C82" s="55"/>
      <c r="D82" s="55"/>
      <c r="E82" s="18"/>
      <c r="F82" s="18"/>
      <c r="H82" s="18"/>
    </row>
    <row r="83" spans="3:8" x14ac:dyDescent="0.2">
      <c r="C83" s="55"/>
      <c r="D83" s="55"/>
      <c r="E83" s="18"/>
      <c r="F83" s="18"/>
      <c r="H83" s="18"/>
    </row>
    <row r="84" spans="3:8" x14ac:dyDescent="0.2">
      <c r="C84" s="55"/>
      <c r="D84" s="55"/>
      <c r="E84" s="18"/>
      <c r="F84" s="18"/>
      <c r="H84" s="18"/>
    </row>
    <row r="85" spans="3:8" x14ac:dyDescent="0.2">
      <c r="C85" s="55"/>
      <c r="D85" s="55"/>
      <c r="E85" s="18"/>
      <c r="F85" s="18"/>
      <c r="H85" s="18"/>
    </row>
    <row r="86" spans="3:8" x14ac:dyDescent="0.2">
      <c r="C86" s="55"/>
      <c r="D86" s="55"/>
      <c r="E86" s="18"/>
      <c r="F86" s="18"/>
      <c r="H86" s="18"/>
    </row>
    <row r="87" spans="3:8" x14ac:dyDescent="0.2">
      <c r="C87" s="55"/>
      <c r="D87" s="55"/>
      <c r="E87" s="18"/>
      <c r="F87" s="18"/>
      <c r="H87" s="18"/>
    </row>
    <row r="88" spans="3:8" x14ac:dyDescent="0.2">
      <c r="C88" s="55"/>
      <c r="D88" s="55"/>
      <c r="E88" s="18"/>
      <c r="F88" s="18"/>
      <c r="H88" s="18"/>
    </row>
    <row r="89" spans="3:8" x14ac:dyDescent="0.2">
      <c r="C89" s="55"/>
      <c r="D89" s="55"/>
      <c r="E89" s="18"/>
      <c r="F89" s="18"/>
      <c r="H89" s="18"/>
    </row>
    <row r="90" spans="3:8" x14ac:dyDescent="0.2">
      <c r="C90" s="55"/>
      <c r="D90" s="55"/>
      <c r="E90" s="18"/>
      <c r="F90" s="18"/>
      <c r="H90" s="18"/>
    </row>
    <row r="91" spans="3:8" x14ac:dyDescent="0.2">
      <c r="C91" s="55"/>
      <c r="D91" s="55"/>
      <c r="E91" s="18"/>
      <c r="F91" s="18"/>
      <c r="H91" s="18"/>
    </row>
    <row r="92" spans="3:8" x14ac:dyDescent="0.2">
      <c r="C92" s="55"/>
      <c r="D92" s="55"/>
      <c r="E92" s="18"/>
      <c r="F92" s="18"/>
      <c r="H92" s="18"/>
    </row>
    <row r="93" spans="3:8" x14ac:dyDescent="0.2">
      <c r="C93" s="55"/>
      <c r="D93" s="55"/>
      <c r="E93" s="18"/>
      <c r="F93" s="18"/>
      <c r="H93" s="18"/>
    </row>
    <row r="94" spans="3:8" x14ac:dyDescent="0.2">
      <c r="C94" s="55"/>
      <c r="D94" s="55"/>
      <c r="E94" s="18"/>
      <c r="F94" s="18"/>
      <c r="H94" s="18"/>
    </row>
    <row r="95" spans="3:8" x14ac:dyDescent="0.2">
      <c r="C95" s="55"/>
      <c r="D95" s="55"/>
      <c r="E95" s="18"/>
      <c r="F95" s="18"/>
      <c r="H95" s="18"/>
    </row>
    <row r="96" spans="3:8" x14ac:dyDescent="0.2">
      <c r="C96" s="55"/>
      <c r="D96" s="55"/>
      <c r="E96" s="18"/>
      <c r="F96" s="18"/>
      <c r="H96" s="18"/>
    </row>
    <row r="97" spans="3:8" x14ac:dyDescent="0.2">
      <c r="C97" s="55"/>
      <c r="D97" s="55"/>
      <c r="E97" s="18"/>
      <c r="F97" s="18"/>
      <c r="H97" s="18"/>
    </row>
    <row r="98" spans="3:8" x14ac:dyDescent="0.2">
      <c r="C98" s="55"/>
      <c r="D98" s="55"/>
      <c r="E98" s="18"/>
      <c r="F98" s="18"/>
      <c r="H98" s="18"/>
    </row>
    <row r="99" spans="3:8" x14ac:dyDescent="0.2">
      <c r="C99" s="55"/>
      <c r="D99" s="55"/>
      <c r="E99" s="18"/>
      <c r="F99" s="18"/>
      <c r="H99" s="18"/>
    </row>
    <row r="100" spans="3:8" x14ac:dyDescent="0.2">
      <c r="C100" s="55"/>
      <c r="D100" s="55"/>
      <c r="E100" s="18"/>
      <c r="F100" s="18"/>
      <c r="H100" s="18"/>
    </row>
    <row r="101" spans="3:8" x14ac:dyDescent="0.2">
      <c r="C101" s="55"/>
      <c r="D101" s="55"/>
      <c r="E101" s="18"/>
      <c r="F101" s="18"/>
      <c r="H101" s="18"/>
    </row>
    <row r="102" spans="3:8" x14ac:dyDescent="0.2">
      <c r="C102" s="55"/>
      <c r="D102" s="55"/>
      <c r="E102" s="18"/>
      <c r="F102" s="18"/>
      <c r="H102" s="18"/>
    </row>
    <row r="103" spans="3:8" x14ac:dyDescent="0.2">
      <c r="C103" s="55"/>
      <c r="D103" s="55"/>
      <c r="E103" s="18"/>
      <c r="F103" s="18"/>
      <c r="H103" s="18"/>
    </row>
    <row r="104" spans="3:8" x14ac:dyDescent="0.2">
      <c r="C104" s="55"/>
      <c r="D104" s="55"/>
      <c r="E104" s="18"/>
      <c r="F104" s="18"/>
      <c r="H104" s="18"/>
    </row>
    <row r="105" spans="3:8" x14ac:dyDescent="0.2">
      <c r="C105" s="55"/>
      <c r="D105" s="55"/>
      <c r="E105" s="18"/>
      <c r="F105" s="18"/>
      <c r="H105" s="18"/>
    </row>
    <row r="106" spans="3:8" x14ac:dyDescent="0.2">
      <c r="C106" s="55"/>
      <c r="D106" s="55"/>
      <c r="E106" s="18"/>
      <c r="F106" s="18"/>
      <c r="H106" s="18"/>
    </row>
    <row r="107" spans="3:8" x14ac:dyDescent="0.2">
      <c r="C107" s="55"/>
      <c r="D107" s="55"/>
      <c r="E107" s="18"/>
      <c r="F107" s="18"/>
      <c r="H107" s="18"/>
    </row>
    <row r="108" spans="3:8" x14ac:dyDescent="0.2">
      <c r="C108" s="55"/>
      <c r="D108" s="55"/>
      <c r="E108" s="18"/>
      <c r="F108" s="18"/>
      <c r="H108" s="18"/>
    </row>
    <row r="109" spans="3:8" x14ac:dyDescent="0.2">
      <c r="C109" s="55"/>
      <c r="D109" s="55"/>
      <c r="E109" s="18"/>
      <c r="F109" s="18"/>
      <c r="H109" s="18"/>
    </row>
    <row r="110" spans="3:8" x14ac:dyDescent="0.2">
      <c r="C110" s="55"/>
      <c r="D110" s="55"/>
      <c r="E110" s="18"/>
      <c r="F110" s="18"/>
      <c r="H110" s="18"/>
    </row>
    <row r="111" spans="3:8" x14ac:dyDescent="0.2">
      <c r="C111" s="55"/>
      <c r="D111" s="55"/>
      <c r="E111" s="18"/>
      <c r="F111" s="18"/>
      <c r="H111" s="18"/>
    </row>
    <row r="112" spans="3:8" x14ac:dyDescent="0.2">
      <c r="C112" s="55"/>
      <c r="D112" s="55"/>
      <c r="E112" s="18"/>
      <c r="F112" s="18"/>
      <c r="H112" s="18"/>
    </row>
    <row r="113" spans="3:8" x14ac:dyDescent="0.2">
      <c r="C113" s="55"/>
      <c r="D113" s="55"/>
      <c r="E113" s="18"/>
      <c r="F113" s="18"/>
      <c r="H113" s="18"/>
    </row>
    <row r="114" spans="3:8" x14ac:dyDescent="0.2">
      <c r="C114" s="55"/>
      <c r="D114" s="55"/>
      <c r="E114" s="18"/>
      <c r="F114" s="18"/>
      <c r="H114" s="18"/>
    </row>
    <row r="115" spans="3:8" x14ac:dyDescent="0.2">
      <c r="C115" s="55"/>
      <c r="D115" s="55"/>
      <c r="E115" s="18"/>
      <c r="F115" s="18"/>
      <c r="H115" s="18"/>
    </row>
    <row r="116" spans="3:8" x14ac:dyDescent="0.2">
      <c r="C116" s="55"/>
      <c r="D116" s="55"/>
      <c r="E116" s="18"/>
      <c r="F116" s="18"/>
      <c r="H116" s="18"/>
    </row>
    <row r="117" spans="3:8" x14ac:dyDescent="0.2">
      <c r="C117" s="55"/>
      <c r="D117" s="55"/>
      <c r="E117" s="18"/>
      <c r="F117" s="18"/>
      <c r="H117" s="18"/>
    </row>
    <row r="118" spans="3:8" x14ac:dyDescent="0.2">
      <c r="C118" s="55"/>
      <c r="D118" s="55"/>
      <c r="E118" s="18"/>
      <c r="F118" s="18"/>
      <c r="H118" s="18"/>
    </row>
    <row r="119" spans="3:8" x14ac:dyDescent="0.2">
      <c r="C119" s="55"/>
      <c r="D119" s="55"/>
      <c r="E119" s="18"/>
      <c r="F119" s="18"/>
      <c r="H119" s="18"/>
    </row>
    <row r="120" spans="3:8" x14ac:dyDescent="0.2">
      <c r="C120" s="55"/>
      <c r="D120" s="55"/>
      <c r="E120" s="18"/>
      <c r="F120" s="18"/>
      <c r="H120" s="18"/>
    </row>
    <row r="121" spans="3:8" x14ac:dyDescent="0.2">
      <c r="C121" s="55"/>
      <c r="D121" s="55"/>
      <c r="E121" s="18"/>
      <c r="F121" s="18"/>
      <c r="H121" s="18"/>
    </row>
    <row r="122" spans="3:8" x14ac:dyDescent="0.2">
      <c r="C122" s="55"/>
      <c r="D122" s="55"/>
      <c r="E122" s="18"/>
      <c r="F122" s="18"/>
      <c r="H122" s="18"/>
    </row>
    <row r="123" spans="3:8" x14ac:dyDescent="0.2">
      <c r="C123" s="55"/>
      <c r="D123" s="55"/>
      <c r="E123" s="18"/>
      <c r="F123" s="18"/>
      <c r="H123" s="18"/>
    </row>
    <row r="124" spans="3:8" x14ac:dyDescent="0.2">
      <c r="C124" s="55"/>
      <c r="D124" s="55"/>
      <c r="E124" s="18"/>
      <c r="F124" s="18"/>
      <c r="H124" s="18"/>
    </row>
    <row r="125" spans="3:8" x14ac:dyDescent="0.2">
      <c r="C125" s="55"/>
      <c r="D125" s="55"/>
      <c r="E125" s="18"/>
      <c r="F125" s="18"/>
      <c r="H125" s="18"/>
    </row>
    <row r="126" spans="3:8" x14ac:dyDescent="0.2">
      <c r="C126" s="55"/>
      <c r="D126" s="55"/>
      <c r="E126" s="18"/>
      <c r="F126" s="18"/>
      <c r="H126" s="18"/>
    </row>
    <row r="127" spans="3:8" x14ac:dyDescent="0.2">
      <c r="C127" s="55"/>
      <c r="D127" s="55"/>
      <c r="E127" s="18"/>
      <c r="F127" s="18"/>
      <c r="H127" s="18"/>
    </row>
    <row r="128" spans="3:8" x14ac:dyDescent="0.2">
      <c r="C128" s="55"/>
      <c r="D128" s="55"/>
      <c r="E128" s="18"/>
      <c r="F128" s="18"/>
      <c r="H128" s="18"/>
    </row>
    <row r="129" spans="3:8" x14ac:dyDescent="0.2">
      <c r="C129" s="55"/>
      <c r="D129" s="55"/>
      <c r="E129" s="18"/>
      <c r="F129" s="18"/>
      <c r="H129" s="18"/>
    </row>
    <row r="130" spans="3:8" x14ac:dyDescent="0.2">
      <c r="C130" s="55"/>
      <c r="D130" s="55"/>
      <c r="E130" s="18"/>
      <c r="F130" s="18"/>
      <c r="H130" s="18"/>
    </row>
    <row r="131" spans="3:8" x14ac:dyDescent="0.2">
      <c r="C131" s="55"/>
      <c r="D131" s="55"/>
      <c r="E131" s="18"/>
      <c r="F131" s="18"/>
      <c r="H131" s="18"/>
    </row>
    <row r="132" spans="3:8" x14ac:dyDescent="0.2">
      <c r="C132" s="55"/>
      <c r="D132" s="55"/>
      <c r="E132" s="18"/>
      <c r="F132" s="18"/>
      <c r="H132" s="18"/>
    </row>
    <row r="133" spans="3:8" x14ac:dyDescent="0.2">
      <c r="C133" s="55"/>
      <c r="D133" s="55"/>
      <c r="E133" s="18"/>
      <c r="F133" s="18"/>
      <c r="H133" s="18"/>
    </row>
    <row r="134" spans="3:8" x14ac:dyDescent="0.2">
      <c r="C134" s="55"/>
      <c r="D134" s="55"/>
      <c r="E134" s="18"/>
      <c r="F134" s="18"/>
      <c r="H134" s="18"/>
    </row>
    <row r="135" spans="3:8" x14ac:dyDescent="0.2">
      <c r="C135" s="55"/>
      <c r="D135" s="55"/>
      <c r="E135" s="18"/>
      <c r="F135" s="18"/>
      <c r="H135" s="18"/>
    </row>
    <row r="136" spans="3:8" x14ac:dyDescent="0.2">
      <c r="C136" s="55"/>
      <c r="D136" s="55"/>
      <c r="E136" s="18"/>
      <c r="F136" s="18"/>
      <c r="H136" s="18"/>
    </row>
    <row r="137" spans="3:8" x14ac:dyDescent="0.2">
      <c r="C137" s="55"/>
      <c r="D137" s="55"/>
      <c r="E137" s="18"/>
      <c r="F137" s="18"/>
      <c r="H137" s="18"/>
    </row>
    <row r="138" spans="3:8" x14ac:dyDescent="0.2">
      <c r="E138" s="18"/>
      <c r="F138" s="18"/>
      <c r="H138" s="18"/>
    </row>
    <row r="139" spans="3:8" x14ac:dyDescent="0.2">
      <c r="E139" s="18"/>
      <c r="F139" s="18"/>
      <c r="H139" s="18"/>
    </row>
    <row r="140" spans="3:8" x14ac:dyDescent="0.2">
      <c r="E140" s="18"/>
      <c r="F140" s="18"/>
      <c r="H140" s="18"/>
    </row>
    <row r="141" spans="3:8" x14ac:dyDescent="0.2">
      <c r="E141" s="18"/>
      <c r="F141" s="18"/>
      <c r="H141" s="18"/>
    </row>
    <row r="142" spans="3:8" x14ac:dyDescent="0.2">
      <c r="E142" s="18"/>
      <c r="F142" s="18"/>
      <c r="H142" s="18"/>
    </row>
    <row r="143" spans="3:8" x14ac:dyDescent="0.2">
      <c r="E143" s="18"/>
      <c r="F143" s="18"/>
      <c r="H143" s="18"/>
    </row>
    <row r="144" spans="3:8" x14ac:dyDescent="0.2">
      <c r="E144" s="18"/>
      <c r="F144" s="18"/>
      <c r="H144" s="18"/>
    </row>
    <row r="145" spans="5:8" x14ac:dyDescent="0.2">
      <c r="E145" s="18"/>
      <c r="F145" s="18"/>
      <c r="H145" s="18"/>
    </row>
    <row r="146" spans="5:8" x14ac:dyDescent="0.2">
      <c r="E146" s="18"/>
      <c r="F146" s="18"/>
      <c r="H146" s="18"/>
    </row>
    <row r="147" spans="5:8" x14ac:dyDescent="0.2">
      <c r="E147" s="18"/>
      <c r="F147" s="18"/>
      <c r="H147" s="18"/>
    </row>
    <row r="148" spans="5:8" x14ac:dyDescent="0.2">
      <c r="E148" s="18"/>
      <c r="F148" s="18"/>
      <c r="H148" s="18"/>
    </row>
    <row r="149" spans="5:8" x14ac:dyDescent="0.2">
      <c r="E149" s="18"/>
      <c r="F149" s="18"/>
      <c r="H149" s="18"/>
    </row>
    <row r="150" spans="5:8" x14ac:dyDescent="0.2">
      <c r="E150" s="18"/>
      <c r="F150" s="18"/>
      <c r="H150" s="18"/>
    </row>
    <row r="151" spans="5:8" x14ac:dyDescent="0.2">
      <c r="E151" s="18"/>
      <c r="F151" s="18"/>
      <c r="H151" s="18"/>
    </row>
  </sheetData>
  <mergeCells count="3">
    <mergeCell ref="A1:I1"/>
    <mergeCell ref="A2:I2"/>
    <mergeCell ref="A3:I3"/>
  </mergeCells>
  <phoneticPr fontId="0" type="noConversion"/>
  <printOptions horizontalCentered="1"/>
  <pageMargins left="0.25" right="0.25" top="0.25" bottom="0.25" header="0.5" footer="0.5"/>
  <pageSetup scale="85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workbookViewId="0">
      <selection activeCell="I21" sqref="I21"/>
    </sheetView>
  </sheetViews>
  <sheetFormatPr baseColWidth="10" defaultRowHeight="13" x14ac:dyDescent="0.15"/>
  <cols>
    <col min="1" max="1" width="12" customWidth="1"/>
    <col min="2" max="2" width="25.5" style="1" customWidth="1"/>
    <col min="3" max="3" width="13.6640625" customWidth="1"/>
    <col min="4" max="256" width="8.83203125" customWidth="1"/>
  </cols>
  <sheetData>
    <row r="1" spans="1:3" ht="16" x14ac:dyDescent="0.2">
      <c r="A1" s="2" t="s">
        <v>10</v>
      </c>
      <c r="B1" s="3"/>
      <c r="C1" s="4"/>
    </row>
    <row r="2" spans="1:3" ht="16" x14ac:dyDescent="0.2">
      <c r="A2" s="4" t="s">
        <v>11</v>
      </c>
      <c r="B2" s="3"/>
      <c r="C2" s="4"/>
    </row>
    <row r="3" spans="1:3" ht="16" x14ac:dyDescent="0.2">
      <c r="A3" s="4"/>
      <c r="B3" s="3"/>
      <c r="C3" s="4"/>
    </row>
    <row r="4" spans="1:3" ht="16" x14ac:dyDescent="0.2">
      <c r="A4" s="4"/>
      <c r="B4" s="3"/>
      <c r="C4" s="4"/>
    </row>
    <row r="5" spans="1:3" ht="16" x14ac:dyDescent="0.2">
      <c r="A5" s="4"/>
      <c r="B5" s="3"/>
      <c r="C5" s="4"/>
    </row>
    <row r="6" spans="1:3" ht="16" x14ac:dyDescent="0.2">
      <c r="A6" s="4"/>
      <c r="B6" s="4" t="s">
        <v>12</v>
      </c>
      <c r="C6" s="3"/>
    </row>
    <row r="7" spans="1:3" ht="16" x14ac:dyDescent="0.2">
      <c r="A7" s="4"/>
      <c r="B7" s="4" t="s">
        <v>13</v>
      </c>
      <c r="C7" s="3">
        <f>3020.84*2-833.33</f>
        <v>5208.3500000000004</v>
      </c>
    </row>
    <row r="8" spans="1:3" ht="16" x14ac:dyDescent="0.2">
      <c r="A8" s="4"/>
      <c r="B8" s="4" t="s">
        <v>14</v>
      </c>
      <c r="C8" s="3">
        <v>1400</v>
      </c>
    </row>
    <row r="9" spans="1:3" ht="16" x14ac:dyDescent="0.2">
      <c r="A9" s="4"/>
      <c r="B9" s="4" t="s">
        <v>15</v>
      </c>
      <c r="C9" s="3">
        <v>144</v>
      </c>
    </row>
    <row r="10" spans="1:3" ht="19" x14ac:dyDescent="0.35">
      <c r="A10" s="4"/>
      <c r="B10" s="4" t="s">
        <v>16</v>
      </c>
      <c r="C10" s="5">
        <f>1583.34*2</f>
        <v>3166.68</v>
      </c>
    </row>
    <row r="11" spans="1:3" ht="16" x14ac:dyDescent="0.2">
      <c r="A11" s="4"/>
      <c r="B11" s="4" t="s">
        <v>17</v>
      </c>
      <c r="C11" s="3">
        <f>SUM(C7:C10)</f>
        <v>9919.0300000000007</v>
      </c>
    </row>
    <row r="12" spans="1:3" ht="16" x14ac:dyDescent="0.2">
      <c r="A12" s="4"/>
      <c r="B12" s="4"/>
      <c r="C12" s="3"/>
    </row>
    <row r="13" spans="1:3" ht="16" x14ac:dyDescent="0.2">
      <c r="A13" s="4"/>
      <c r="B13" s="4" t="s">
        <v>18</v>
      </c>
      <c r="C13" s="3"/>
    </row>
    <row r="14" spans="1:3" ht="16" x14ac:dyDescent="0.2">
      <c r="A14" s="4"/>
      <c r="B14" s="4" t="s">
        <v>19</v>
      </c>
      <c r="C14" s="3">
        <f>3020.84*2-833.33</f>
        <v>5208.3500000000004</v>
      </c>
    </row>
    <row r="15" spans="1:3" ht="19" x14ac:dyDescent="0.35">
      <c r="A15" s="4"/>
      <c r="B15" s="4" t="s">
        <v>20</v>
      </c>
      <c r="C15" s="5">
        <f>1041.67*2</f>
        <v>2083.34</v>
      </c>
    </row>
    <row r="16" spans="1:3" ht="16" x14ac:dyDescent="0.2">
      <c r="A16" s="4"/>
      <c r="B16" s="4" t="s">
        <v>21</v>
      </c>
      <c r="C16" s="3">
        <f>SUM(C14:C15)</f>
        <v>7291.6900000000005</v>
      </c>
    </row>
    <row r="17" spans="1:3" ht="16" x14ac:dyDescent="0.2">
      <c r="A17" s="4"/>
      <c r="B17" s="4"/>
      <c r="C17" s="3"/>
    </row>
    <row r="18" spans="1:3" ht="16" x14ac:dyDescent="0.2">
      <c r="A18" s="4"/>
      <c r="B18" s="4"/>
      <c r="C18" s="3"/>
    </row>
    <row r="19" spans="1:3" ht="16" x14ac:dyDescent="0.2">
      <c r="A19" s="4"/>
      <c r="B19" s="6" t="s">
        <v>22</v>
      </c>
      <c r="C19" s="3">
        <f>+(C11+C16)*0.1</f>
        <v>1721.0720000000001</v>
      </c>
    </row>
  </sheetData>
  <phoneticPr fontId="0" type="noConversion"/>
  <printOptions horizontalCentered="1"/>
  <pageMargins left="0.75" right="0.75" top="1" bottom="1" header="0.5" footer="0.5"/>
  <pageSetup scale="13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Breakeven</vt:lpstr>
      <vt:lpstr>Detail</vt:lpstr>
      <vt:lpstr>Breakeven!Print_Area</vt:lpstr>
      <vt:lpstr>Detail!Print_Area</vt:lpstr>
      <vt:lpstr>Breakeven!Print_Titles</vt:lpstr>
    </vt:vector>
  </TitlesOfParts>
  <Company>Girl World Sports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Girl World Sports </dc:creator>
  <cp:lastModifiedBy>Lauren Jefferson</cp:lastModifiedBy>
  <cp:lastPrinted>2004-08-24T12:54:14Z</cp:lastPrinted>
  <dcterms:created xsi:type="dcterms:W3CDTF">2001-03-26T16:26:49Z</dcterms:created>
  <dcterms:modified xsi:type="dcterms:W3CDTF">2019-02-18T17:18:07Z</dcterms:modified>
</cp:coreProperties>
</file>