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Lauren1/Downloads/"/>
    </mc:Choice>
  </mc:AlternateContent>
  <xr:revisionPtr revIDLastSave="0" documentId="13_ncr:1_{5CBDE57D-82E1-C44B-8197-3A89763A191B}" xr6:coauthVersionLast="40" xr6:coauthVersionMax="40" xr10:uidLastSave="{00000000-0000-0000-0000-000000000000}"/>
  <bookViews>
    <workbookView xWindow="0" yWindow="460" windowWidth="28800" windowHeight="17540" xr2:uid="{00000000-000D-0000-FFFF-FFFF00000000}"/>
  </bookViews>
  <sheets>
    <sheet name="CASHFLOW - Projected" sheetId="2" r:id="rId1"/>
    <sheet name="AR" sheetId="1" r:id="rId2"/>
    <sheet name="AP" sheetId="13" r:id="rId3"/>
    <sheet name="Sales Pipeline" sheetId="14" r:id="rId4"/>
  </sheets>
  <definedNames>
    <definedName name="_xlnm._FilterDatabase" localSheetId="1" hidden="1">AR!$B$1:$X$1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2" l="1"/>
  <c r="F45" i="2"/>
  <c r="F48" i="2"/>
  <c r="F78" i="2" s="1"/>
  <c r="F60" i="2"/>
  <c r="F74" i="2"/>
  <c r="E12" i="2"/>
  <c r="E48" i="2" s="1"/>
  <c r="E45" i="2"/>
  <c r="R45" i="2" s="1"/>
  <c r="E60" i="2"/>
  <c r="E74" i="2"/>
  <c r="D78" i="2"/>
  <c r="D80" i="2"/>
  <c r="E79" i="2"/>
  <c r="G12" i="2"/>
  <c r="G48" i="2" s="1"/>
  <c r="G78" i="2" s="1"/>
  <c r="G45" i="2"/>
  <c r="G60" i="2"/>
  <c r="G74" i="2"/>
  <c r="H12" i="2"/>
  <c r="H45" i="2"/>
  <c r="H48" i="2"/>
  <c r="H78" i="2" s="1"/>
  <c r="H60" i="2"/>
  <c r="H74" i="2"/>
  <c r="I78" i="2"/>
  <c r="J12" i="2"/>
  <c r="J48" i="2" s="1"/>
  <c r="J78" i="2" s="1"/>
  <c r="J45" i="2"/>
  <c r="J60" i="2"/>
  <c r="J74" i="2"/>
  <c r="K12" i="2"/>
  <c r="K45" i="2"/>
  <c r="K48" i="2"/>
  <c r="K78" i="2" s="1"/>
  <c r="K60" i="2"/>
  <c r="K74" i="2"/>
  <c r="L12" i="2"/>
  <c r="L48" i="2" s="1"/>
  <c r="L78" i="2" s="1"/>
  <c r="L45" i="2"/>
  <c r="L60" i="2"/>
  <c r="L74" i="2"/>
  <c r="M12" i="2"/>
  <c r="M45" i="2"/>
  <c r="M48" i="2"/>
  <c r="M78" i="2" s="1"/>
  <c r="M60" i="2"/>
  <c r="M74" i="2"/>
  <c r="N12" i="2"/>
  <c r="N48" i="2" s="1"/>
  <c r="N78" i="2" s="1"/>
  <c r="N45" i="2"/>
  <c r="N60" i="2"/>
  <c r="N74" i="2"/>
  <c r="O12" i="2"/>
  <c r="O45" i="2"/>
  <c r="O48" i="2"/>
  <c r="O78" i="2" s="1"/>
  <c r="O60" i="2"/>
  <c r="O74" i="2"/>
  <c r="P12" i="2"/>
  <c r="P48" i="2" s="1"/>
  <c r="P78" i="2" s="1"/>
  <c r="P45" i="2"/>
  <c r="P60" i="2"/>
  <c r="P74" i="2"/>
  <c r="R72" i="2"/>
  <c r="R70" i="2"/>
  <c r="R68" i="2"/>
  <c r="R66" i="2"/>
  <c r="R64" i="2"/>
  <c r="R62" i="2"/>
  <c r="R57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I15" i="2"/>
  <c r="R15" i="2" s="1"/>
  <c r="R11" i="2"/>
  <c r="R10" i="2"/>
  <c r="R9" i="2"/>
  <c r="F3" i="2"/>
  <c r="G3" i="2" s="1"/>
  <c r="H3" i="2" s="1"/>
  <c r="I3" i="2" s="1"/>
  <c r="J3" i="2" s="1"/>
  <c r="K3" i="2" s="1"/>
  <c r="L3" i="2" s="1"/>
  <c r="M3" i="2" s="1"/>
  <c r="N3" i="2" s="1"/>
  <c r="O3" i="2" s="1"/>
  <c r="P3" i="2" s="1"/>
  <c r="D12" i="2"/>
  <c r="I12" i="2"/>
  <c r="R48" i="2" l="1"/>
  <c r="E78" i="2"/>
  <c r="E80" i="2" s="1"/>
  <c r="F79" i="2" s="1"/>
  <c r="F80" i="2" s="1"/>
  <c r="G79" i="2" s="1"/>
  <c r="G80" i="2" s="1"/>
  <c r="H79" i="2" s="1"/>
  <c r="H80" i="2" s="1"/>
  <c r="I79" i="2" s="1"/>
  <c r="I80" i="2" s="1"/>
  <c r="J79" i="2" s="1"/>
  <c r="J80" i="2" s="1"/>
  <c r="K79" i="2" s="1"/>
  <c r="K80" i="2" s="1"/>
  <c r="L79" i="2" s="1"/>
  <c r="L80" i="2" s="1"/>
  <c r="M79" i="2" s="1"/>
  <c r="M80" i="2" s="1"/>
  <c r="N79" i="2" s="1"/>
  <c r="N80" i="2" s="1"/>
  <c r="O79" i="2" s="1"/>
  <c r="O80" i="2" s="1"/>
  <c r="P79" i="2" s="1"/>
  <c r="P80" i="2" s="1"/>
</calcChain>
</file>

<file path=xl/sharedStrings.xml><?xml version="1.0" encoding="utf-8"?>
<sst xmlns="http://schemas.openxmlformats.org/spreadsheetml/2006/main" count="86" uniqueCount="58">
  <si>
    <t xml:space="preserve"> </t>
  </si>
  <si>
    <t>TOTAL</t>
  </si>
  <si>
    <t>ACTUAL / FORECAST</t>
  </si>
  <si>
    <t>CASH FLOWS FROM OPERATING ACTIVITIES</t>
  </si>
  <si>
    <t>Cash from Customers AR</t>
  </si>
  <si>
    <t>Total Collections</t>
  </si>
  <si>
    <t>Cash Paid for Operating Expenses:</t>
  </si>
  <si>
    <t>Cash Paid for General Expenses/Misc. exps:</t>
  </si>
  <si>
    <t>Interest Paid</t>
  </si>
  <si>
    <t>Misc. Expense</t>
  </si>
  <si>
    <t>Total Cash Used in Operations</t>
  </si>
  <si>
    <t>Net Cash Provided by Operating Activities</t>
  </si>
  <si>
    <t>CASH FLOWS FROM INVESTING ACTIVITIES</t>
  </si>
  <si>
    <t>Capital Expenditures</t>
  </si>
  <si>
    <t>CASH FLOWS FROM FINANCING ACTIVITIES</t>
  </si>
  <si>
    <t>Payments on Principal Bank Debt</t>
  </si>
  <si>
    <t>Line of Credit Paydown</t>
  </si>
  <si>
    <t>Payments of Principal Capital Lease</t>
  </si>
  <si>
    <t>Borrowing for Capex under capital Lease</t>
  </si>
  <si>
    <t>Borrowing under Line of Credit</t>
  </si>
  <si>
    <t>Cash Contributed (Distributed)</t>
  </si>
  <si>
    <t>Net Cash from Financing</t>
  </si>
  <si>
    <t>Net Increase (Decrease) of Cash</t>
  </si>
  <si>
    <t>Beginning Cash Position</t>
  </si>
  <si>
    <t>Ending Cash Position</t>
  </si>
  <si>
    <t>Cash from Customers (production earned not invoiced)</t>
  </si>
  <si>
    <t>(Net) Cash from Asset Sales</t>
  </si>
  <si>
    <t>REPAIRS &amp; MAINTENANCE</t>
  </si>
  <si>
    <t>VEHICLE</t>
  </si>
  <si>
    <t>401K PLAN MAINTENANCE</t>
  </si>
  <si>
    <t>ENTERTAINMENT</t>
  </si>
  <si>
    <t>MISCELLANEOUS</t>
  </si>
  <si>
    <t>13-WEEK CASHFLOW</t>
  </si>
  <si>
    <t>(Net) Cash from Other Activities</t>
  </si>
  <si>
    <t>EMPLOYEE BENEFITS - 2X's a month</t>
  </si>
  <si>
    <t>COMPUTER SUPPLIES - mid month</t>
  </si>
  <si>
    <t>PROFESSIONAL FEES - end of month</t>
  </si>
  <si>
    <t>BANK CHARGES - end of month</t>
  </si>
  <si>
    <t>EQUIPMENT RENTAL -end of month</t>
  </si>
  <si>
    <t>TRAVEL - random, assume mid month</t>
  </si>
  <si>
    <t>BUSINESS PROMOTIONS - random, assume EOM</t>
  </si>
  <si>
    <t>PRINTING/REPRODUCTION - random, assume EOM</t>
  </si>
  <si>
    <t>OFFICE SUPPLIES - 2X's a month</t>
  </si>
  <si>
    <t>RENT - EOM</t>
  </si>
  <si>
    <t>DUES &amp; SUBSCRIPTIONS - EOM</t>
  </si>
  <si>
    <t>LEGAL &amp; ACCOUNTING - random, 2X's a month</t>
  </si>
  <si>
    <t>INSURANCE (MED &amp; GROUP) - EOM</t>
  </si>
  <si>
    <t>TAXES &amp; LICENSES - mostly end of year</t>
  </si>
  <si>
    <t>PROPERTY - usually on the 10th</t>
  </si>
  <si>
    <t>)</t>
  </si>
  <si>
    <t xml:space="preserve">TELEPHONE </t>
  </si>
  <si>
    <t>Line Of Credit</t>
  </si>
  <si>
    <t>BEG BALANCE</t>
  </si>
  <si>
    <t>DRAWS</t>
  </si>
  <si>
    <t>PAYMENTS</t>
  </si>
  <si>
    <t>Payroll</t>
  </si>
  <si>
    <t>Payroll Taxes</t>
  </si>
  <si>
    <t>Operating Expense - Vendors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</si>
</sst>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#,##0.00;\(&quot;$&quot;#,###,##0.00\)"/>
    <numFmt numFmtId="167" formatCode="#,###,##0;\(#,###,##0\)"/>
    <numFmt numFmtId="168" formatCode="&quot;$&quot;#,###,##0;\(&quot;$&quot;#,###,##0\)"/>
    <numFmt numFmtId="169" formatCode="_(&quot;$&quot;* #,##0_);_(&quot;$&quot;* \(#,##0\);_(&quot;$&quot;* &quot;-&quot;??_);_(@_)"/>
    <numFmt numFmtId="170" formatCode="&quot;$&quot;#,##0;[Red]&quot;$&quot;#,##0"/>
    <numFmt numFmtId="171" formatCode="_-&quot;$&quot;* #,##0_-;\-&quot;$&quot;* #,##0_-;_-&quot;$&quot;* &quot;-&quot;??_-;_-@_-"/>
    <numFmt numFmtId="172" formatCode="_-* #,##0_-;\-* #,##0_-;_-* &quot;-&quot;??_-;_-@_-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18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>
      <alignment vertical="top"/>
    </xf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3">
    <xf numFmtId="0" fontId="0" fillId="0" borderId="0" xfId="0"/>
    <xf numFmtId="169" fontId="0" fillId="0" borderId="0" xfId="1" applyNumberFormat="1" applyFont="1" applyFill="1"/>
    <xf numFmtId="166" fontId="0" fillId="4" borderId="0" xfId="2" applyNumberFormat="1" applyFont="1" applyFill="1"/>
    <xf numFmtId="169" fontId="0" fillId="4" borderId="0" xfId="1" applyNumberFormat="1" applyFont="1" applyFill="1"/>
    <xf numFmtId="165" fontId="0" fillId="0" borderId="0" xfId="47" applyFont="1" applyFill="1"/>
    <xf numFmtId="170" fontId="0" fillId="0" borderId="7" xfId="1" applyNumberFormat="1" applyFont="1" applyFill="1" applyBorder="1"/>
    <xf numFmtId="0" fontId="11" fillId="0" borderId="0" xfId="0" applyFont="1" applyFill="1"/>
    <xf numFmtId="0" fontId="0" fillId="4" borderId="0" xfId="0" applyFont="1" applyFill="1"/>
    <xf numFmtId="170" fontId="0" fillId="0" borderId="0" xfId="0" applyNumberFormat="1" applyFont="1"/>
    <xf numFmtId="0" fontId="0" fillId="0" borderId="0" xfId="0" applyFont="1"/>
    <xf numFmtId="0" fontId="11" fillId="0" borderId="0" xfId="0" applyFont="1"/>
    <xf numFmtId="0" fontId="0" fillId="4" borderId="2" xfId="0" applyFont="1" applyFill="1" applyBorder="1"/>
    <xf numFmtId="170" fontId="0" fillId="3" borderId="2" xfId="0" applyNumberFormat="1" applyFont="1" applyFill="1" applyBorder="1"/>
    <xf numFmtId="0" fontId="0" fillId="3" borderId="2" xfId="0" applyFont="1" applyFill="1" applyBorder="1"/>
    <xf numFmtId="14" fontId="0" fillId="4" borderId="1" xfId="0" applyNumberFormat="1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70" fontId="0" fillId="0" borderId="5" xfId="0" applyNumberFormat="1" applyFont="1" applyFill="1" applyBorder="1" applyAlignment="1" applyProtection="1">
      <alignment horizontal="fill"/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horizontal="fill"/>
      <protection locked="0"/>
    </xf>
    <xf numFmtId="170" fontId="0" fillId="0" borderId="7" xfId="0" applyNumberFormat="1" applyFont="1" applyFill="1" applyBorder="1"/>
    <xf numFmtId="0" fontId="12" fillId="0" borderId="0" xfId="0" quotePrefix="1" applyFont="1" applyAlignment="1">
      <alignment horizontal="left"/>
    </xf>
    <xf numFmtId="166" fontId="0" fillId="4" borderId="0" xfId="0" applyNumberFormat="1" applyFont="1" applyFill="1"/>
    <xf numFmtId="170" fontId="13" fillId="0" borderId="7" xfId="0" applyNumberFormat="1" applyFont="1" applyFill="1" applyBorder="1"/>
    <xf numFmtId="0" fontId="13" fillId="0" borderId="0" xfId="0" applyFont="1" applyFill="1"/>
    <xf numFmtId="0" fontId="12" fillId="7" borderId="0" xfId="0" applyFont="1" applyFill="1"/>
    <xf numFmtId="0" fontId="0" fillId="7" borderId="0" xfId="0" applyFont="1" applyFill="1"/>
    <xf numFmtId="170" fontId="13" fillId="7" borderId="7" xfId="1" applyNumberFormat="1" applyFont="1" applyFill="1" applyBorder="1"/>
    <xf numFmtId="170" fontId="0" fillId="7" borderId="0" xfId="0" applyNumberFormat="1" applyFont="1" applyFill="1"/>
    <xf numFmtId="0" fontId="12" fillId="7" borderId="2" xfId="0" quotePrefix="1" applyFont="1" applyFill="1" applyBorder="1" applyAlignment="1">
      <alignment horizontal="left"/>
    </xf>
    <xf numFmtId="168" fontId="13" fillId="7" borderId="2" xfId="0" applyNumberFormat="1" applyFont="1" applyFill="1" applyBorder="1"/>
    <xf numFmtId="170" fontId="13" fillId="7" borderId="8" xfId="1" applyNumberFormat="1" applyFont="1" applyFill="1" applyBorder="1"/>
    <xf numFmtId="0" fontId="12" fillId="7" borderId="0" xfId="0" quotePrefix="1" applyFont="1" applyFill="1" applyBorder="1" applyAlignment="1">
      <alignment horizontal="left"/>
    </xf>
    <xf numFmtId="168" fontId="13" fillId="7" borderId="0" xfId="0" applyNumberFormat="1" applyFont="1" applyFill="1" applyBorder="1"/>
    <xf numFmtId="0" fontId="13" fillId="0" borderId="0" xfId="0" applyFont="1"/>
    <xf numFmtId="167" fontId="13" fillId="4" borderId="0" xfId="0" applyNumberFormat="1" applyFont="1" applyFill="1"/>
    <xf numFmtId="167" fontId="13" fillId="0" borderId="0" xfId="0" applyNumberFormat="1" applyFont="1" applyFill="1"/>
    <xf numFmtId="170" fontId="0" fillId="0" borderId="7" xfId="0" applyNumberFormat="1" applyFont="1" applyFill="1" applyBorder="1" applyAlignment="1" applyProtection="1">
      <alignment horizontal="fill"/>
      <protection locked="0"/>
    </xf>
    <xf numFmtId="0" fontId="13" fillId="0" borderId="0" xfId="0" quotePrefix="1" applyFont="1" applyAlignment="1">
      <alignment horizontal="left"/>
    </xf>
    <xf numFmtId="170" fontId="13" fillId="0" borderId="7" xfId="47" applyNumberFormat="1" applyFont="1" applyFill="1" applyBorder="1"/>
    <xf numFmtId="172" fontId="13" fillId="0" borderId="0" xfId="47" applyNumberFormat="1" applyFont="1" applyFill="1"/>
    <xf numFmtId="0" fontId="13" fillId="0" borderId="0" xfId="0" quotePrefix="1" applyFont="1" applyFill="1" applyAlignment="1">
      <alignment horizontal="left"/>
    </xf>
    <xf numFmtId="0" fontId="13" fillId="0" borderId="2" xfId="0" applyFont="1" applyBorder="1"/>
    <xf numFmtId="167" fontId="13" fillId="4" borderId="2" xfId="0" applyNumberFormat="1" applyFont="1" applyFill="1" applyBorder="1"/>
    <xf numFmtId="170" fontId="13" fillId="0" borderId="8" xfId="0" applyNumberFormat="1" applyFont="1" applyFill="1" applyBorder="1"/>
    <xf numFmtId="167" fontId="13" fillId="0" borderId="2" xfId="0" applyNumberFormat="1" applyFont="1" applyFill="1" applyBorder="1"/>
    <xf numFmtId="0" fontId="12" fillId="7" borderId="3" xfId="0" quotePrefix="1" applyFont="1" applyFill="1" applyBorder="1" applyAlignment="1">
      <alignment horizontal="left"/>
    </xf>
    <xf numFmtId="168" fontId="13" fillId="7" borderId="4" xfId="0" applyNumberFormat="1" applyFont="1" applyFill="1" applyBorder="1"/>
    <xf numFmtId="170" fontId="13" fillId="7" borderId="6" xfId="0" applyNumberFormat="1" applyFont="1" applyFill="1" applyBorder="1"/>
    <xf numFmtId="0" fontId="12" fillId="0" borderId="0" xfId="0" applyFont="1"/>
    <xf numFmtId="170" fontId="0" fillId="0" borderId="0" xfId="0" applyNumberFormat="1" applyFont="1" applyFill="1"/>
    <xf numFmtId="171" fontId="13" fillId="0" borderId="0" xfId="1" applyNumberFormat="1" applyFont="1" applyFill="1"/>
    <xf numFmtId="0" fontId="13" fillId="0" borderId="0" xfId="0" applyFont="1" applyAlignment="1">
      <alignment horizontal="left"/>
    </xf>
    <xf numFmtId="168" fontId="13" fillId="4" borderId="0" xfId="0" applyNumberFormat="1" applyFont="1" applyFill="1"/>
    <xf numFmtId="168" fontId="13" fillId="0" borderId="0" xfId="0" applyNumberFormat="1" applyFont="1" applyFill="1"/>
    <xf numFmtId="0" fontId="12" fillId="0" borderId="3" xfId="0" quotePrefix="1" applyFont="1" applyBorder="1" applyAlignment="1">
      <alignment horizontal="left"/>
    </xf>
    <xf numFmtId="167" fontId="13" fillId="4" borderId="4" xfId="0" applyNumberFormat="1" applyFont="1" applyFill="1" applyBorder="1"/>
    <xf numFmtId="170" fontId="13" fillId="0" borderId="6" xfId="0" applyNumberFormat="1" applyFont="1" applyFill="1" applyBorder="1"/>
    <xf numFmtId="167" fontId="13" fillId="0" borderId="4" xfId="0" applyNumberFormat="1" applyFont="1" applyFill="1" applyBorder="1"/>
    <xf numFmtId="168" fontId="13" fillId="0" borderId="0" xfId="0" applyNumberFormat="1" applyFont="1"/>
    <xf numFmtId="168" fontId="13" fillId="4" borderId="4" xfId="0" applyNumberFormat="1" applyFont="1" applyFill="1" applyBorder="1"/>
    <xf numFmtId="168" fontId="13" fillId="0" borderId="4" xfId="0" applyNumberFormat="1" applyFont="1" applyFill="1" applyBorder="1"/>
    <xf numFmtId="0" fontId="0" fillId="4" borderId="1" xfId="0" applyFont="1" applyFill="1" applyBorder="1"/>
    <xf numFmtId="170" fontId="0" fillId="0" borderId="9" xfId="0" applyNumberFormat="1" applyFont="1" applyFill="1" applyBorder="1"/>
    <xf numFmtId="0" fontId="0" fillId="0" borderId="1" xfId="0" applyFont="1" applyFill="1" applyBorder="1"/>
    <xf numFmtId="38" fontId="13" fillId="4" borderId="0" xfId="1" applyNumberFormat="1" applyFont="1" applyFill="1"/>
    <xf numFmtId="170" fontId="13" fillId="5" borderId="7" xfId="1" applyNumberFormat="1" applyFont="1" applyFill="1" applyBorder="1"/>
    <xf numFmtId="38" fontId="13" fillId="2" borderId="0" xfId="1" applyNumberFormat="1" applyFont="1" applyFill="1"/>
    <xf numFmtId="38" fontId="14" fillId="4" borderId="0" xfId="1" applyNumberFormat="1" applyFont="1" applyFill="1"/>
    <xf numFmtId="170" fontId="14" fillId="6" borderId="7" xfId="1" applyNumberFormat="1" applyFont="1" applyFill="1" applyBorder="1"/>
    <xf numFmtId="38" fontId="14" fillId="2" borderId="0" xfId="1" applyNumberFormat="1" applyFont="1" applyFill="1"/>
    <xf numFmtId="170" fontId="14" fillId="5" borderId="9" xfId="1" applyNumberFormat="1" applyFont="1" applyFill="1" applyBorder="1"/>
    <xf numFmtId="0" fontId="14" fillId="4" borderId="0" xfId="0" applyFont="1" applyFill="1"/>
  </cellXfs>
  <cellStyles count="118">
    <cellStyle name="Comma" xfId="47" builtinId="3"/>
    <cellStyle name="Comma 2" xfId="80" xr:uid="{00000000-0005-0000-0000-000001000000}"/>
    <cellStyle name="Currency" xfId="1" builtinId="4"/>
    <cellStyle name="Currency 2" xfId="70" xr:uid="{00000000-0005-0000-0000-000003000000}"/>
    <cellStyle name="Followed Hyperlink" xfId="56" builtinId="9" hidden="1"/>
    <cellStyle name="Followed Hyperlink" xfId="60" builtinId="9" hidden="1"/>
    <cellStyle name="Followed Hyperlink" xfId="62" builtinId="9" hidden="1"/>
    <cellStyle name="Followed Hyperlink" xfId="66" builtinId="9" hidden="1"/>
    <cellStyle name="Followed Hyperlink" xfId="58" builtinId="9" hidden="1"/>
    <cellStyle name="Followed Hyperlink" xfId="50" builtinId="9" hidden="1"/>
    <cellStyle name="Followed Hyperlink" xfId="32" builtinId="9" hidden="1"/>
    <cellStyle name="Followed Hyperlink" xfId="24" builtinId="9" hidden="1"/>
    <cellStyle name="Followed Hyperlink" xfId="12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8" builtinId="9" hidden="1"/>
    <cellStyle name="Followed Hyperlink" xfId="10" builtinId="9" hidden="1"/>
    <cellStyle name="Followed Hyperlink" xfId="6" builtinId="9" hidden="1"/>
    <cellStyle name="Followed Hyperlink" xfId="4" builtinId="9" hidden="1"/>
    <cellStyle name="Followed Hyperlink" xfId="16" builtinId="9" hidden="1"/>
    <cellStyle name="Followed Hyperlink" xfId="14" builtinId="9" hidden="1"/>
    <cellStyle name="Followed Hyperlink" xfId="40" builtinId="9" hidden="1"/>
    <cellStyle name="Followed Hyperlink" xfId="64" builtinId="9" hidden="1"/>
    <cellStyle name="Followed Hyperlink" xfId="54" builtinId="9" hidden="1"/>
    <cellStyle name="Followed Hyperlink" xfId="36" builtinId="9" hidden="1"/>
    <cellStyle name="Followed Hyperlink" xfId="38" builtinId="9" hidden="1"/>
    <cellStyle name="Followed Hyperlink" xfId="44" builtinId="9" hidden="1"/>
    <cellStyle name="Followed Hyperlink" xfId="46" builtinId="9" hidden="1"/>
    <cellStyle name="Followed Hyperlink" xfId="52" builtinId="9" hidden="1"/>
    <cellStyle name="Followed Hyperlink" xfId="42" builtinId="9" hidden="1"/>
    <cellStyle name="Followed Hyperlink" xfId="30" builtinId="9" hidden="1"/>
    <cellStyle name="Followed Hyperlink" xfId="34" builtinId="9" hidden="1"/>
    <cellStyle name="Followed Hyperlink" xfId="28" builtinId="9" hidden="1"/>
    <cellStyle name="Followed Hyperlink" xfId="26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Hyperlink" xfId="13" builtinId="8" hidden="1"/>
    <cellStyle name="Hyperlink" xfId="15" builtinId="8" hidden="1"/>
    <cellStyle name="Hyperlink" xfId="19" builtinId="8" hidden="1"/>
    <cellStyle name="Hyperlink" xfId="7" builtinId="8" hidden="1"/>
    <cellStyle name="Hyperlink" xfId="9" builtinId="8" hidden="1"/>
    <cellStyle name="Hyperlink" xfId="3" builtinId="8" hidden="1"/>
    <cellStyle name="Hyperlink" xfId="5" builtinId="8" hidden="1"/>
    <cellStyle name="Hyperlink" xfId="17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9" builtinId="8" hidden="1"/>
    <cellStyle name="Hyperlink" xfId="41" builtinId="8" hidden="1"/>
    <cellStyle name="Hyperlink" xfId="45" builtinId="8" hidden="1"/>
    <cellStyle name="Hyperlink" xfId="49" builtinId="8" hidden="1"/>
    <cellStyle name="Hyperlink" xfId="37" builtinId="8" hidden="1"/>
    <cellStyle name="Hyperlink" xfId="21" builtinId="8" hidden="1"/>
    <cellStyle name="Hyperlink" xfId="11" builtinId="8" hidden="1"/>
    <cellStyle name="Hyperlink" xfId="43" builtinId="8" hidden="1"/>
    <cellStyle name="Hyperlink" xfId="25" builtinId="8" hidden="1"/>
    <cellStyle name="Hyperlink" xfId="61" builtinId="8" hidden="1"/>
    <cellStyle name="Hyperlink" xfId="65" builtinId="8" hidden="1"/>
    <cellStyle name="Hyperlink" xfId="63" builtinId="8" hidden="1"/>
    <cellStyle name="Hyperlink" xfId="55" builtinId="8" hidden="1"/>
    <cellStyle name="Hyperlink" xfId="23" builtinId="8" hidden="1"/>
    <cellStyle name="Hyperlink" xfId="57" builtinId="8" hidden="1"/>
    <cellStyle name="Hyperlink" xfId="59" builtinId="8" hidden="1"/>
    <cellStyle name="Hyperlink" xfId="53" builtinId="8" hidden="1"/>
    <cellStyle name="Hyperlink" xfId="51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Normal" xfId="0" builtinId="0"/>
    <cellStyle name="Normal 2" xfId="48" xr:uid="{00000000-0005-0000-0000-00006F000000}"/>
    <cellStyle name="Normal 3" xfId="67" xr:uid="{00000000-0005-0000-0000-000070000000}"/>
    <cellStyle name="Normal 4" xfId="68" xr:uid="{00000000-0005-0000-0000-000071000000}"/>
    <cellStyle name="Normal 5" xfId="69" xr:uid="{00000000-0005-0000-0000-000072000000}"/>
    <cellStyle name="Normal 6" xfId="79" xr:uid="{00000000-0005-0000-0000-000073000000}"/>
    <cellStyle name="Normal 7" xfId="81" xr:uid="{00000000-0005-0000-0000-000074000000}"/>
    <cellStyle name="Percent" xfId="2" builtinId="5"/>
  </cellStyles>
  <dxfs count="0"/>
  <tableStyles count="0" defaultTableStyle="TableStyleMedium9" defaultPivotStyle="PivotStyleLight16"/>
  <colors>
    <mruColors>
      <color rgb="FFCCFFCC"/>
      <color rgb="FFFFCC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86"/>
  <sheetViews>
    <sheetView tabSelected="1" zoomScale="90" zoomScaleNormal="90" zoomScalePageLayoutView="120" workbookViewId="0">
      <selection activeCell="X51" sqref="X51"/>
    </sheetView>
  </sheetViews>
  <sheetFormatPr baseColWidth="10" defaultColWidth="8.83203125" defaultRowHeight="16" x14ac:dyDescent="0.2"/>
  <cols>
    <col min="1" max="1" width="8.83203125" style="9"/>
    <col min="2" max="2" width="43.6640625" style="9" customWidth="1"/>
    <col min="3" max="3" width="2.6640625" style="7" customWidth="1"/>
    <col min="4" max="4" width="13.6640625" style="8" customWidth="1"/>
    <col min="5" max="6" width="11.33203125" style="9" customWidth="1"/>
    <col min="7" max="9" width="11.1640625" style="9" customWidth="1"/>
    <col min="10" max="10" width="9" style="9" customWidth="1"/>
    <col min="11" max="12" width="10.1640625" style="9" customWidth="1"/>
    <col min="13" max="16" width="10.83203125" style="9" customWidth="1"/>
    <col min="17" max="17" width="3.1640625" style="9" customWidth="1"/>
    <col min="18" max="18" width="11.33203125" style="9" bestFit="1" customWidth="1"/>
    <col min="19" max="16384" width="8.83203125" style="9"/>
  </cols>
  <sheetData>
    <row r="2" spans="2:18" x14ac:dyDescent="0.2">
      <c r="B2" s="6" t="s">
        <v>0</v>
      </c>
    </row>
    <row r="3" spans="2:18" x14ac:dyDescent="0.2">
      <c r="B3" s="6" t="s">
        <v>2</v>
      </c>
      <c r="D3" s="9">
        <v>1</v>
      </c>
      <c r="E3" s="9">
        <v>2</v>
      </c>
      <c r="F3" s="9">
        <f t="shared" ref="F3" si="0">+E3+1</f>
        <v>3</v>
      </c>
      <c r="G3" s="9">
        <f>+F3+1</f>
        <v>4</v>
      </c>
      <c r="H3" s="9">
        <f t="shared" ref="H3" si="1">+G3+1</f>
        <v>5</v>
      </c>
      <c r="I3" s="9">
        <f>+H3+1</f>
        <v>6</v>
      </c>
      <c r="J3" s="9">
        <f t="shared" ref="J3:M3" si="2">+I3+1</f>
        <v>7</v>
      </c>
      <c r="K3" s="9">
        <f t="shared" si="2"/>
        <v>8</v>
      </c>
      <c r="L3" s="9">
        <f t="shared" si="2"/>
        <v>9</v>
      </c>
      <c r="M3" s="9">
        <f t="shared" si="2"/>
        <v>10</v>
      </c>
      <c r="N3" s="9">
        <f t="shared" ref="N3:P3" si="3">+M3+1</f>
        <v>11</v>
      </c>
      <c r="O3" s="9">
        <f t="shared" si="3"/>
        <v>12</v>
      </c>
      <c r="P3" s="9">
        <f t="shared" si="3"/>
        <v>13</v>
      </c>
    </row>
    <row r="4" spans="2:18" x14ac:dyDescent="0.2">
      <c r="B4" s="10" t="s">
        <v>32</v>
      </c>
      <c r="C4" s="11"/>
      <c r="D4" s="12" t="s">
        <v>0</v>
      </c>
      <c r="E4" s="13" t="s">
        <v>0</v>
      </c>
      <c r="F4" s="13" t="s">
        <v>0</v>
      </c>
      <c r="G4" s="13" t="s">
        <v>0</v>
      </c>
      <c r="H4" s="13" t="s">
        <v>0</v>
      </c>
      <c r="I4" s="13" t="s">
        <v>0</v>
      </c>
      <c r="J4" s="13"/>
      <c r="K4" s="13"/>
      <c r="L4" s="13"/>
      <c r="M4" s="13"/>
      <c r="N4" s="13"/>
      <c r="O4" s="13"/>
      <c r="P4" s="13"/>
    </row>
    <row r="5" spans="2:18" ht="17" thickBot="1" x14ac:dyDescent="0.25">
      <c r="C5" s="14"/>
      <c r="D5" s="15" t="s">
        <v>0</v>
      </c>
      <c r="E5" s="15" t="s">
        <v>0</v>
      </c>
      <c r="F5" s="15" t="s">
        <v>0</v>
      </c>
      <c r="G5" s="15" t="s">
        <v>0</v>
      </c>
      <c r="H5" s="15" t="s">
        <v>0</v>
      </c>
      <c r="I5" s="15" t="s">
        <v>0</v>
      </c>
      <c r="J5" s="15" t="s">
        <v>0</v>
      </c>
      <c r="K5" s="15" t="s">
        <v>0</v>
      </c>
      <c r="L5" s="15" t="s">
        <v>0</v>
      </c>
      <c r="M5" s="15" t="s">
        <v>0</v>
      </c>
      <c r="N5" s="15" t="s">
        <v>0</v>
      </c>
      <c r="O5" s="15" t="s">
        <v>0</v>
      </c>
      <c r="P5" s="15" t="s">
        <v>0</v>
      </c>
      <c r="R5" s="16" t="s">
        <v>1</v>
      </c>
    </row>
    <row r="6" spans="2:18" x14ac:dyDescent="0.2">
      <c r="D6" s="17"/>
      <c r="E6" s="18"/>
      <c r="F6" s="18"/>
      <c r="G6" s="18"/>
      <c r="H6" s="18"/>
      <c r="I6" s="18"/>
      <c r="J6" s="18"/>
      <c r="K6" s="18"/>
      <c r="L6" s="18"/>
      <c r="M6" s="19"/>
      <c r="N6" s="19"/>
      <c r="O6" s="19"/>
      <c r="P6" s="19"/>
    </row>
    <row r="7" spans="2:18" x14ac:dyDescent="0.2">
      <c r="C7" s="2"/>
      <c r="D7" s="20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2:18" x14ac:dyDescent="0.2">
      <c r="B8" s="21" t="s">
        <v>3</v>
      </c>
      <c r="C8" s="22"/>
      <c r="D8" s="23"/>
      <c r="E8" s="18"/>
      <c r="F8" s="18"/>
      <c r="G8" s="18"/>
      <c r="H8" s="18"/>
      <c r="I8" s="18"/>
      <c r="J8" s="18"/>
      <c r="K8" s="18"/>
      <c r="L8" s="18"/>
      <c r="M8" s="24"/>
      <c r="N8" s="24"/>
      <c r="O8" s="24"/>
      <c r="P8" s="24"/>
    </row>
    <row r="9" spans="2:18" s="26" customFormat="1" x14ac:dyDescent="0.2">
      <c r="B9" s="25" t="s">
        <v>33</v>
      </c>
      <c r="D9" s="27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R9" s="28">
        <f>SUM(D9:P9)</f>
        <v>0</v>
      </c>
    </row>
    <row r="10" spans="2:18" s="26" customFormat="1" x14ac:dyDescent="0.2">
      <c r="B10" s="25" t="s">
        <v>25</v>
      </c>
      <c r="C10" s="28"/>
      <c r="D10" s="27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R10" s="28">
        <f>SUM(D10:P10)</f>
        <v>0</v>
      </c>
    </row>
    <row r="11" spans="2:18" s="26" customFormat="1" x14ac:dyDescent="0.2">
      <c r="B11" s="29" t="s">
        <v>4</v>
      </c>
      <c r="C11" s="30"/>
      <c r="D11" s="31">
        <v>0</v>
      </c>
      <c r="E11" s="30">
        <v>200000</v>
      </c>
      <c r="F11" s="30">
        <v>200000</v>
      </c>
      <c r="G11" s="30">
        <v>200000</v>
      </c>
      <c r="H11" s="30">
        <v>200000</v>
      </c>
      <c r="I11" s="30">
        <v>200000</v>
      </c>
      <c r="J11" s="30">
        <v>200000</v>
      </c>
      <c r="K11" s="30">
        <v>200000</v>
      </c>
      <c r="L11" s="30">
        <v>200000</v>
      </c>
      <c r="M11" s="30">
        <v>200000</v>
      </c>
      <c r="N11" s="30">
        <v>200000</v>
      </c>
      <c r="O11" s="30">
        <v>200000</v>
      </c>
      <c r="P11" s="30">
        <v>200000</v>
      </c>
      <c r="R11" s="28">
        <f>SUM(D11:P11)</f>
        <v>2400000</v>
      </c>
    </row>
    <row r="12" spans="2:18" s="26" customFormat="1" x14ac:dyDescent="0.2">
      <c r="B12" s="32" t="s">
        <v>5</v>
      </c>
      <c r="C12" s="33"/>
      <c r="D12" s="27">
        <f>SUM(D9:D11)</f>
        <v>0</v>
      </c>
      <c r="E12" s="27">
        <f>SUM(E9:E11)</f>
        <v>200000</v>
      </c>
      <c r="F12" s="27">
        <f t="shared" ref="F12:M12" si="4">SUM(F9:F11)</f>
        <v>200000</v>
      </c>
      <c r="G12" s="27">
        <f t="shared" si="4"/>
        <v>200000</v>
      </c>
      <c r="H12" s="27">
        <f t="shared" si="4"/>
        <v>200000</v>
      </c>
      <c r="I12" s="27">
        <f t="shared" si="4"/>
        <v>200000</v>
      </c>
      <c r="J12" s="27">
        <f t="shared" si="4"/>
        <v>200000</v>
      </c>
      <c r="K12" s="27">
        <f t="shared" si="4"/>
        <v>200000</v>
      </c>
      <c r="L12" s="27">
        <f t="shared" si="4"/>
        <v>200000</v>
      </c>
      <c r="M12" s="27">
        <f t="shared" si="4"/>
        <v>200000</v>
      </c>
      <c r="N12" s="27">
        <f t="shared" ref="N12:P12" si="5">SUM(N9:N11)</f>
        <v>200000</v>
      </c>
      <c r="O12" s="27">
        <f t="shared" si="5"/>
        <v>200000</v>
      </c>
      <c r="P12" s="27">
        <f t="shared" si="5"/>
        <v>200000</v>
      </c>
    </row>
    <row r="13" spans="2:18" x14ac:dyDescent="0.2">
      <c r="B13" s="34"/>
      <c r="C13" s="35"/>
      <c r="D13" s="23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2:18" x14ac:dyDescent="0.2">
      <c r="B14" s="21" t="s">
        <v>6</v>
      </c>
      <c r="C14" s="35"/>
      <c r="D14" s="37"/>
      <c r="E14" s="18"/>
      <c r="F14" s="18"/>
      <c r="G14" s="18"/>
      <c r="H14" s="18"/>
      <c r="I14" s="18"/>
      <c r="J14" s="18"/>
      <c r="K14" s="18"/>
      <c r="L14" s="18"/>
      <c r="M14" s="19"/>
      <c r="N14" s="19"/>
      <c r="O14" s="19"/>
      <c r="P14" s="19"/>
    </row>
    <row r="15" spans="2:18" x14ac:dyDescent="0.2">
      <c r="B15" s="38" t="s">
        <v>55</v>
      </c>
      <c r="C15" s="35"/>
      <c r="D15" s="39"/>
      <c r="E15" s="4"/>
      <c r="F15" s="36">
        <v>65000</v>
      </c>
      <c r="G15" s="36"/>
      <c r="H15" s="36">
        <v>65000</v>
      </c>
      <c r="I15" s="36">
        <f>SUM(E15:H15)</f>
        <v>130000</v>
      </c>
      <c r="J15" s="36">
        <v>65000</v>
      </c>
      <c r="K15" s="36"/>
      <c r="L15" s="36">
        <v>65000</v>
      </c>
      <c r="M15" s="40"/>
      <c r="N15" s="40"/>
      <c r="O15" s="40"/>
      <c r="P15" s="40"/>
      <c r="R15" s="8">
        <f>SUM(D15:P15)</f>
        <v>390000</v>
      </c>
    </row>
    <row r="16" spans="2:18" x14ac:dyDescent="0.2">
      <c r="B16" s="38" t="s">
        <v>56</v>
      </c>
      <c r="C16" s="35"/>
      <c r="D16" s="39"/>
      <c r="E16" s="4"/>
      <c r="F16" s="36">
        <v>3621</v>
      </c>
      <c r="G16" s="36"/>
      <c r="H16" s="36">
        <v>3621</v>
      </c>
      <c r="I16" s="36" t="s">
        <v>49</v>
      </c>
      <c r="J16" s="36">
        <v>3621</v>
      </c>
      <c r="K16" s="36"/>
      <c r="L16" s="36">
        <v>3621</v>
      </c>
      <c r="M16" s="40"/>
      <c r="N16" s="40"/>
      <c r="O16" s="40"/>
      <c r="P16" s="40"/>
      <c r="R16" s="8">
        <f t="shared" ref="R16:R48" si="6">SUM(D16:P16)</f>
        <v>14484</v>
      </c>
    </row>
    <row r="17" spans="2:18" x14ac:dyDescent="0.2">
      <c r="B17" s="38" t="s">
        <v>34</v>
      </c>
      <c r="C17" s="35"/>
      <c r="D17" s="39"/>
      <c r="E17" s="4"/>
      <c r="F17" s="36">
        <v>3500</v>
      </c>
      <c r="G17" s="36"/>
      <c r="H17" s="36">
        <v>3500</v>
      </c>
      <c r="I17" s="36"/>
      <c r="J17" s="36">
        <v>3500</v>
      </c>
      <c r="K17" s="36"/>
      <c r="L17" s="36">
        <v>3500</v>
      </c>
      <c r="M17" s="40"/>
      <c r="N17" s="40"/>
      <c r="O17" s="40"/>
      <c r="P17" s="40"/>
      <c r="R17" s="8">
        <f t="shared" si="6"/>
        <v>14000</v>
      </c>
    </row>
    <row r="18" spans="2:18" x14ac:dyDescent="0.2">
      <c r="B18" s="38" t="s">
        <v>35</v>
      </c>
      <c r="C18" s="35"/>
      <c r="D18" s="39"/>
      <c r="E18" s="4"/>
      <c r="F18" s="36">
        <v>2100</v>
      </c>
      <c r="G18" s="36"/>
      <c r="H18" s="36"/>
      <c r="I18" s="36"/>
      <c r="J18" s="36"/>
      <c r="K18" s="36">
        <v>2100</v>
      </c>
      <c r="L18" s="36"/>
      <c r="M18" s="40"/>
      <c r="N18" s="40"/>
      <c r="O18" s="40"/>
      <c r="P18" s="40"/>
      <c r="R18" s="8">
        <f t="shared" si="6"/>
        <v>4200</v>
      </c>
    </row>
    <row r="19" spans="2:18" x14ac:dyDescent="0.2">
      <c r="B19" s="38" t="s">
        <v>36</v>
      </c>
      <c r="C19" s="35"/>
      <c r="D19" s="39"/>
      <c r="E19" s="4"/>
      <c r="F19" s="36"/>
      <c r="G19" s="36"/>
      <c r="H19" s="36"/>
      <c r="I19" s="36"/>
      <c r="J19" s="36"/>
      <c r="K19" s="36"/>
      <c r="L19" s="36"/>
      <c r="M19" s="40">
        <v>12000</v>
      </c>
      <c r="N19" s="40">
        <v>12001</v>
      </c>
      <c r="O19" s="40">
        <v>12002</v>
      </c>
      <c r="P19" s="40">
        <v>12003</v>
      </c>
      <c r="R19" s="8">
        <f t="shared" si="6"/>
        <v>48006</v>
      </c>
    </row>
    <row r="20" spans="2:18" x14ac:dyDescent="0.2">
      <c r="B20" s="38" t="s">
        <v>37</v>
      </c>
      <c r="C20" s="35"/>
      <c r="D20" s="39"/>
      <c r="E20" s="4"/>
      <c r="F20" s="36"/>
      <c r="G20" s="36"/>
      <c r="H20" s="36"/>
      <c r="I20" s="36"/>
      <c r="J20" s="36"/>
      <c r="K20" s="36"/>
      <c r="L20" s="36"/>
      <c r="M20" s="40">
        <v>250</v>
      </c>
      <c r="N20" s="40">
        <v>251</v>
      </c>
      <c r="O20" s="40">
        <v>252</v>
      </c>
      <c r="P20" s="40">
        <v>253</v>
      </c>
      <c r="R20" s="8">
        <f t="shared" si="6"/>
        <v>1006</v>
      </c>
    </row>
    <row r="21" spans="2:18" x14ac:dyDescent="0.2">
      <c r="B21" s="38" t="s">
        <v>38</v>
      </c>
      <c r="C21" s="35"/>
      <c r="D21" s="39"/>
      <c r="E21" s="4"/>
      <c r="F21" s="36"/>
      <c r="G21" s="36"/>
      <c r="H21" s="36"/>
      <c r="I21" s="36"/>
      <c r="J21" s="36"/>
      <c r="K21" s="36"/>
      <c r="L21" s="36"/>
      <c r="M21" s="40">
        <v>0</v>
      </c>
      <c r="N21" s="40">
        <v>1</v>
      </c>
      <c r="O21" s="40">
        <v>2</v>
      </c>
      <c r="P21" s="40">
        <v>3</v>
      </c>
      <c r="R21" s="8">
        <f t="shared" si="6"/>
        <v>6</v>
      </c>
    </row>
    <row r="22" spans="2:18" x14ac:dyDescent="0.2">
      <c r="B22" s="38" t="s">
        <v>39</v>
      </c>
      <c r="C22" s="35"/>
      <c r="D22" s="39"/>
      <c r="E22" s="4"/>
      <c r="F22" s="36">
        <v>1500</v>
      </c>
      <c r="G22" s="36">
        <v>1500</v>
      </c>
      <c r="H22" s="36"/>
      <c r="I22" s="36"/>
      <c r="J22" s="36"/>
      <c r="K22" s="36">
        <v>1500</v>
      </c>
      <c r="L22" s="36"/>
      <c r="M22" s="40">
        <v>1500</v>
      </c>
      <c r="N22" s="40">
        <v>1501</v>
      </c>
      <c r="O22" s="40">
        <v>1502</v>
      </c>
      <c r="P22" s="40">
        <v>1503</v>
      </c>
      <c r="R22" s="8">
        <f t="shared" si="6"/>
        <v>10506</v>
      </c>
    </row>
    <row r="23" spans="2:18" x14ac:dyDescent="0.2">
      <c r="B23" s="38" t="s">
        <v>40</v>
      </c>
      <c r="C23" s="35"/>
      <c r="D23" s="39"/>
      <c r="E23" s="4"/>
      <c r="F23" s="36"/>
      <c r="G23" s="36"/>
      <c r="H23" s="36"/>
      <c r="I23" s="36"/>
      <c r="J23" s="36"/>
      <c r="K23" s="36"/>
      <c r="L23" s="36"/>
      <c r="M23" s="40">
        <v>0</v>
      </c>
      <c r="N23" s="40">
        <v>1</v>
      </c>
      <c r="O23" s="40">
        <v>2</v>
      </c>
      <c r="P23" s="40">
        <v>3</v>
      </c>
      <c r="R23" s="8">
        <f t="shared" si="6"/>
        <v>6</v>
      </c>
    </row>
    <row r="24" spans="2:18" x14ac:dyDescent="0.2">
      <c r="B24" s="38" t="s">
        <v>41</v>
      </c>
      <c r="C24" s="35"/>
      <c r="D24" s="39"/>
      <c r="E24" s="4"/>
      <c r="F24" s="36"/>
      <c r="G24" s="36"/>
      <c r="H24" s="36"/>
      <c r="I24" s="36"/>
      <c r="J24" s="36"/>
      <c r="K24" s="36"/>
      <c r="L24" s="36"/>
      <c r="M24" s="40">
        <v>800</v>
      </c>
      <c r="N24" s="40">
        <v>801</v>
      </c>
      <c r="O24" s="40">
        <v>802</v>
      </c>
      <c r="P24" s="40">
        <v>803</v>
      </c>
      <c r="R24" s="8">
        <f t="shared" si="6"/>
        <v>3206</v>
      </c>
    </row>
    <row r="25" spans="2:18" x14ac:dyDescent="0.2">
      <c r="B25" s="38" t="s">
        <v>27</v>
      </c>
      <c r="C25" s="35"/>
      <c r="D25" s="39"/>
      <c r="E25" s="4"/>
      <c r="F25" s="36"/>
      <c r="G25" s="36"/>
      <c r="H25" s="36"/>
      <c r="I25" s="36"/>
      <c r="J25" s="36"/>
      <c r="K25" s="36"/>
      <c r="L25" s="36"/>
      <c r="M25" s="40">
        <v>0</v>
      </c>
      <c r="N25" s="40">
        <v>1</v>
      </c>
      <c r="O25" s="40">
        <v>2</v>
      </c>
      <c r="P25" s="40">
        <v>3</v>
      </c>
      <c r="R25" s="8">
        <f t="shared" si="6"/>
        <v>6</v>
      </c>
    </row>
    <row r="26" spans="2:18" x14ac:dyDescent="0.2">
      <c r="B26" s="38" t="s">
        <v>50</v>
      </c>
      <c r="C26" s="35"/>
      <c r="D26" s="39"/>
      <c r="E26" s="4"/>
      <c r="F26" s="36">
        <v>250</v>
      </c>
      <c r="G26" s="36"/>
      <c r="H26" s="36"/>
      <c r="I26" s="36"/>
      <c r="J26" s="36"/>
      <c r="K26" s="36">
        <v>250</v>
      </c>
      <c r="L26" s="36"/>
      <c r="M26" s="40">
        <v>250</v>
      </c>
      <c r="N26" s="40">
        <v>251</v>
      </c>
      <c r="O26" s="40">
        <v>252</v>
      </c>
      <c r="P26" s="40">
        <v>253</v>
      </c>
      <c r="R26" s="8">
        <f t="shared" si="6"/>
        <v>1506</v>
      </c>
    </row>
    <row r="27" spans="2:18" x14ac:dyDescent="0.2">
      <c r="B27" s="38" t="s">
        <v>42</v>
      </c>
      <c r="C27" s="35"/>
      <c r="D27" s="39"/>
      <c r="E27" s="4"/>
      <c r="F27" s="36">
        <v>350</v>
      </c>
      <c r="G27" s="36"/>
      <c r="H27" s="36"/>
      <c r="I27" s="36"/>
      <c r="J27" s="36"/>
      <c r="K27" s="36">
        <v>350</v>
      </c>
      <c r="L27" s="36"/>
      <c r="M27" s="40">
        <v>350</v>
      </c>
      <c r="N27" s="40">
        <v>351</v>
      </c>
      <c r="O27" s="40">
        <v>352</v>
      </c>
      <c r="P27" s="40">
        <v>353</v>
      </c>
      <c r="R27" s="8">
        <f t="shared" si="6"/>
        <v>2106</v>
      </c>
    </row>
    <row r="28" spans="2:18" x14ac:dyDescent="0.2">
      <c r="B28" s="38" t="s">
        <v>43</v>
      </c>
      <c r="C28" s="35"/>
      <c r="D28" s="39"/>
      <c r="E28" s="4"/>
      <c r="F28" s="36"/>
      <c r="G28" s="36"/>
      <c r="H28" s="36"/>
      <c r="I28" s="36"/>
      <c r="J28" s="36"/>
      <c r="K28" s="36"/>
      <c r="L28" s="36"/>
      <c r="M28" s="40">
        <v>35158</v>
      </c>
      <c r="N28" s="40">
        <v>35159</v>
      </c>
      <c r="O28" s="40">
        <v>35160</v>
      </c>
      <c r="P28" s="40">
        <v>35161</v>
      </c>
      <c r="R28" s="8">
        <f t="shared" si="6"/>
        <v>140638</v>
      </c>
    </row>
    <row r="29" spans="2:18" x14ac:dyDescent="0.2">
      <c r="B29" s="38" t="s">
        <v>44</v>
      </c>
      <c r="C29" s="35"/>
      <c r="D29" s="39"/>
      <c r="E29" s="4"/>
      <c r="F29" s="36"/>
      <c r="G29" s="36"/>
      <c r="H29" s="36"/>
      <c r="I29" s="36"/>
      <c r="J29" s="36"/>
      <c r="K29" s="36"/>
      <c r="L29" s="36"/>
      <c r="M29" s="40">
        <v>500</v>
      </c>
      <c r="N29" s="40">
        <v>501</v>
      </c>
      <c r="O29" s="40">
        <v>502</v>
      </c>
      <c r="P29" s="40">
        <v>503</v>
      </c>
      <c r="R29" s="8">
        <f t="shared" si="6"/>
        <v>2006</v>
      </c>
    </row>
    <row r="30" spans="2:18" x14ac:dyDescent="0.2">
      <c r="B30" s="38" t="s">
        <v>45</v>
      </c>
      <c r="C30" s="35"/>
      <c r="D30" s="39"/>
      <c r="E30" s="4"/>
      <c r="F30" s="36">
        <v>1500</v>
      </c>
      <c r="G30" s="36"/>
      <c r="H30" s="36"/>
      <c r="I30" s="36"/>
      <c r="J30" s="36"/>
      <c r="K30" s="36">
        <v>1500</v>
      </c>
      <c r="L30" s="36"/>
      <c r="M30" s="40">
        <v>1500</v>
      </c>
      <c r="N30" s="40">
        <v>1501</v>
      </c>
      <c r="O30" s="40">
        <v>1502</v>
      </c>
      <c r="P30" s="40">
        <v>1503</v>
      </c>
      <c r="R30" s="8">
        <f t="shared" si="6"/>
        <v>9006</v>
      </c>
    </row>
    <row r="31" spans="2:18" x14ac:dyDescent="0.2">
      <c r="B31" s="38" t="s">
        <v>28</v>
      </c>
      <c r="C31" s="35"/>
      <c r="D31" s="39"/>
      <c r="E31" s="4"/>
      <c r="F31" s="36"/>
      <c r="G31" s="36"/>
      <c r="H31" s="36"/>
      <c r="I31" s="36"/>
      <c r="J31" s="36"/>
      <c r="K31" s="36"/>
      <c r="L31" s="36"/>
      <c r="M31" s="40">
        <v>600</v>
      </c>
      <c r="N31" s="40">
        <v>601</v>
      </c>
      <c r="O31" s="40">
        <v>602</v>
      </c>
      <c r="P31" s="40">
        <v>603</v>
      </c>
      <c r="R31" s="8">
        <f t="shared" si="6"/>
        <v>2406</v>
      </c>
    </row>
    <row r="32" spans="2:18" x14ac:dyDescent="0.2">
      <c r="B32" s="38" t="s">
        <v>46</v>
      </c>
      <c r="C32" s="35"/>
      <c r="D32" s="39"/>
      <c r="E32" s="4"/>
      <c r="F32" s="36"/>
      <c r="G32" s="36"/>
      <c r="H32" s="36"/>
      <c r="I32" s="36"/>
      <c r="J32" s="36"/>
      <c r="K32" s="36"/>
      <c r="L32" s="36"/>
      <c r="M32" s="40">
        <v>30000</v>
      </c>
      <c r="N32" s="40">
        <v>30001</v>
      </c>
      <c r="O32" s="40">
        <v>30002</v>
      </c>
      <c r="P32" s="40">
        <v>30003</v>
      </c>
      <c r="R32" s="8">
        <f t="shared" si="6"/>
        <v>120006</v>
      </c>
    </row>
    <row r="33" spans="2:18" x14ac:dyDescent="0.2">
      <c r="B33" s="38" t="s">
        <v>47</v>
      </c>
      <c r="C33" s="35"/>
      <c r="D33" s="39"/>
      <c r="E33" s="4"/>
      <c r="F33" s="36"/>
      <c r="G33" s="36"/>
      <c r="H33" s="36"/>
      <c r="I33" s="36"/>
      <c r="J33" s="36"/>
      <c r="K33" s="36"/>
      <c r="L33" s="36"/>
      <c r="M33" s="40">
        <v>20000</v>
      </c>
      <c r="N33" s="40">
        <v>20001</v>
      </c>
      <c r="O33" s="40">
        <v>20002</v>
      </c>
      <c r="P33" s="40">
        <v>20003</v>
      </c>
      <c r="R33" s="8">
        <f t="shared" si="6"/>
        <v>80006</v>
      </c>
    </row>
    <row r="34" spans="2:18" x14ac:dyDescent="0.2">
      <c r="B34" s="38" t="s">
        <v>57</v>
      </c>
      <c r="C34" s="35"/>
      <c r="D34" s="39"/>
      <c r="E34" s="4"/>
      <c r="F34" s="36"/>
      <c r="G34" s="36"/>
      <c r="H34" s="36"/>
      <c r="I34" s="36"/>
      <c r="J34" s="36"/>
      <c r="K34" s="36"/>
      <c r="L34" s="36"/>
      <c r="M34" s="40">
        <v>100</v>
      </c>
      <c r="N34" s="40">
        <v>101</v>
      </c>
      <c r="O34" s="40">
        <v>102</v>
      </c>
      <c r="P34" s="40">
        <v>103</v>
      </c>
      <c r="R34" s="8">
        <f t="shared" si="6"/>
        <v>406</v>
      </c>
    </row>
    <row r="35" spans="2:18" x14ac:dyDescent="0.2">
      <c r="B35" s="38" t="s">
        <v>29</v>
      </c>
      <c r="C35" s="35"/>
      <c r="D35" s="39"/>
      <c r="E35" s="4"/>
      <c r="F35" s="36"/>
      <c r="G35" s="36"/>
      <c r="H35" s="36"/>
      <c r="I35" s="36"/>
      <c r="J35" s="36"/>
      <c r="K35" s="36"/>
      <c r="L35" s="36"/>
      <c r="M35" s="40">
        <v>100</v>
      </c>
      <c r="N35" s="40">
        <v>101</v>
      </c>
      <c r="O35" s="40">
        <v>102</v>
      </c>
      <c r="P35" s="40">
        <v>103</v>
      </c>
      <c r="R35" s="8">
        <f t="shared" si="6"/>
        <v>406</v>
      </c>
    </row>
    <row r="36" spans="2:18" x14ac:dyDescent="0.2">
      <c r="B36" s="38" t="s">
        <v>30</v>
      </c>
      <c r="C36" s="35"/>
      <c r="D36" s="39"/>
      <c r="E36" s="4"/>
      <c r="F36" s="36"/>
      <c r="G36" s="36"/>
      <c r="H36" s="36"/>
      <c r="I36" s="36"/>
      <c r="J36" s="36"/>
      <c r="K36" s="36"/>
      <c r="L36" s="36"/>
      <c r="M36" s="40"/>
      <c r="N36" s="40"/>
      <c r="O36" s="40"/>
      <c r="P36" s="40"/>
      <c r="R36" s="8">
        <f t="shared" si="6"/>
        <v>0</v>
      </c>
    </row>
    <row r="37" spans="2:18" x14ac:dyDescent="0.2">
      <c r="B37" s="38" t="s">
        <v>48</v>
      </c>
      <c r="C37" s="35"/>
      <c r="D37" s="39"/>
      <c r="E37" s="4"/>
      <c r="F37" s="36">
        <v>1000</v>
      </c>
      <c r="G37" s="36"/>
      <c r="H37" s="36"/>
      <c r="I37" s="36"/>
      <c r="J37" s="36">
        <v>1000</v>
      </c>
      <c r="K37" s="36"/>
      <c r="L37" s="36"/>
      <c r="M37" s="40"/>
      <c r="N37" s="40"/>
      <c r="O37" s="40"/>
      <c r="P37" s="40"/>
      <c r="R37" s="8">
        <f t="shared" si="6"/>
        <v>2000</v>
      </c>
    </row>
    <row r="38" spans="2:18" x14ac:dyDescent="0.2">
      <c r="B38" s="38" t="s">
        <v>31</v>
      </c>
      <c r="C38" s="35"/>
      <c r="D38" s="39"/>
      <c r="E38" s="4"/>
      <c r="F38" s="36"/>
      <c r="G38" s="36"/>
      <c r="H38" s="36"/>
      <c r="I38" s="36"/>
      <c r="J38" s="36"/>
      <c r="K38" s="36"/>
      <c r="L38" s="36"/>
      <c r="M38" s="40"/>
      <c r="N38" s="40"/>
      <c r="O38" s="40"/>
      <c r="P38" s="40"/>
      <c r="R38" s="8">
        <f t="shared" si="6"/>
        <v>0</v>
      </c>
    </row>
    <row r="39" spans="2:18" x14ac:dyDescent="0.2">
      <c r="B39" s="34"/>
      <c r="C39" s="35"/>
      <c r="D39" s="39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R39" s="8">
        <f t="shared" si="6"/>
        <v>0</v>
      </c>
    </row>
    <row r="40" spans="2:18" x14ac:dyDescent="0.2">
      <c r="B40" s="21" t="s">
        <v>7</v>
      </c>
      <c r="C40" s="35"/>
      <c r="D40" s="39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R40" s="8">
        <f t="shared" si="6"/>
        <v>0</v>
      </c>
    </row>
    <row r="41" spans="2:18" x14ac:dyDescent="0.2">
      <c r="B41" s="41" t="s">
        <v>8</v>
      </c>
      <c r="C41" s="35"/>
      <c r="D41" s="39"/>
      <c r="E41" s="36">
        <v>0</v>
      </c>
      <c r="F41" s="36">
        <v>0</v>
      </c>
      <c r="G41" s="36">
        <v>0</v>
      </c>
      <c r="H41" s="36">
        <v>0</v>
      </c>
      <c r="I41" s="36"/>
      <c r="J41" s="36">
        <v>0</v>
      </c>
      <c r="K41" s="36">
        <v>0</v>
      </c>
      <c r="L41" s="36">
        <v>0</v>
      </c>
      <c r="M41" s="36">
        <v>0</v>
      </c>
      <c r="N41" s="36">
        <v>1</v>
      </c>
      <c r="O41" s="36">
        <v>2</v>
      </c>
      <c r="P41" s="36">
        <v>3</v>
      </c>
      <c r="R41" s="8">
        <f t="shared" si="6"/>
        <v>6</v>
      </c>
    </row>
    <row r="42" spans="2:18" x14ac:dyDescent="0.2">
      <c r="B42" s="34"/>
      <c r="D42" s="39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R42" s="8">
        <f t="shared" si="6"/>
        <v>0</v>
      </c>
    </row>
    <row r="43" spans="2:18" x14ac:dyDescent="0.2">
      <c r="B43" s="34" t="s">
        <v>9</v>
      </c>
      <c r="C43" s="35"/>
      <c r="D43" s="39"/>
      <c r="E43" s="36">
        <v>0</v>
      </c>
      <c r="F43" s="36">
        <v>0</v>
      </c>
      <c r="G43" s="36">
        <v>0</v>
      </c>
      <c r="H43" s="36">
        <v>0</v>
      </c>
      <c r="I43" s="36"/>
      <c r="J43" s="36">
        <v>0</v>
      </c>
      <c r="K43" s="36">
        <v>0</v>
      </c>
      <c r="L43" s="36">
        <v>0</v>
      </c>
      <c r="M43" s="36">
        <v>0</v>
      </c>
      <c r="N43" s="36">
        <v>1</v>
      </c>
      <c r="O43" s="36">
        <v>2</v>
      </c>
      <c r="P43" s="36">
        <v>3</v>
      </c>
      <c r="R43" s="8">
        <f t="shared" si="6"/>
        <v>6</v>
      </c>
    </row>
    <row r="44" spans="2:18" x14ac:dyDescent="0.2">
      <c r="B44" s="42"/>
      <c r="C44" s="43"/>
      <c r="D44" s="4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R44" s="8">
        <f t="shared" si="6"/>
        <v>0</v>
      </c>
    </row>
    <row r="45" spans="2:18" x14ac:dyDescent="0.2">
      <c r="B45" s="34" t="s">
        <v>10</v>
      </c>
      <c r="C45" s="35"/>
      <c r="D45" s="23"/>
      <c r="E45" s="36">
        <f>SUM(E15:E44)</f>
        <v>0</v>
      </c>
      <c r="F45" s="36">
        <f>SUM(F15:F44)</f>
        <v>78821</v>
      </c>
      <c r="G45" s="36">
        <f>SUM(G15:G44)</f>
        <v>1500</v>
      </c>
      <c r="H45" s="36">
        <f>SUM(H15:H44)</f>
        <v>72121</v>
      </c>
      <c r="I45" s="36"/>
      <c r="J45" s="36">
        <f t="shared" ref="J45:P45" si="7">SUM(J15:J44)</f>
        <v>73121</v>
      </c>
      <c r="K45" s="36">
        <f t="shared" si="7"/>
        <v>5700</v>
      </c>
      <c r="L45" s="36">
        <f t="shared" si="7"/>
        <v>72121</v>
      </c>
      <c r="M45" s="36">
        <f t="shared" si="7"/>
        <v>103108</v>
      </c>
      <c r="N45" s="36">
        <f t="shared" si="7"/>
        <v>103127</v>
      </c>
      <c r="O45" s="36">
        <f t="shared" si="7"/>
        <v>103146</v>
      </c>
      <c r="P45" s="36">
        <f t="shared" si="7"/>
        <v>103165</v>
      </c>
      <c r="R45" s="8">
        <f t="shared" si="6"/>
        <v>715930</v>
      </c>
    </row>
    <row r="46" spans="2:18" x14ac:dyDescent="0.2">
      <c r="B46" s="34"/>
      <c r="C46" s="35"/>
      <c r="D46" s="23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R46" s="8" t="s">
        <v>0</v>
      </c>
    </row>
    <row r="47" spans="2:18" ht="17" thickBot="1" x14ac:dyDescent="0.25">
      <c r="B47" s="34"/>
      <c r="D47" s="2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R47" s="8" t="s">
        <v>0</v>
      </c>
    </row>
    <row r="48" spans="2:18" s="26" customFormat="1" ht="17" thickBot="1" x14ac:dyDescent="0.25">
      <c r="B48" s="46" t="s">
        <v>11</v>
      </c>
      <c r="C48" s="47"/>
      <c r="D48" s="48"/>
      <c r="E48" s="47">
        <f>E12-E45</f>
        <v>200000</v>
      </c>
      <c r="F48" s="47">
        <f>F12-F45</f>
        <v>121179</v>
      </c>
      <c r="G48" s="47">
        <f>G12-G45</f>
        <v>198500</v>
      </c>
      <c r="H48" s="47">
        <f>H12-H45</f>
        <v>127879</v>
      </c>
      <c r="I48" s="47"/>
      <c r="J48" s="47">
        <f t="shared" ref="J48:P48" si="8">J12-J45</f>
        <v>126879</v>
      </c>
      <c r="K48" s="47">
        <f t="shared" si="8"/>
        <v>194300</v>
      </c>
      <c r="L48" s="47">
        <f t="shared" si="8"/>
        <v>127879</v>
      </c>
      <c r="M48" s="47">
        <f t="shared" si="8"/>
        <v>96892</v>
      </c>
      <c r="N48" s="47">
        <f t="shared" si="8"/>
        <v>96873</v>
      </c>
      <c r="O48" s="47">
        <f t="shared" si="8"/>
        <v>96854</v>
      </c>
      <c r="P48" s="47">
        <f t="shared" si="8"/>
        <v>96835</v>
      </c>
      <c r="R48" s="28">
        <f t="shared" si="6"/>
        <v>1484070</v>
      </c>
    </row>
    <row r="49" spans="2:18" x14ac:dyDescent="0.2">
      <c r="B49" s="34"/>
      <c r="D49" s="20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2:18" x14ac:dyDescent="0.2">
      <c r="B50" s="34"/>
      <c r="D50" s="20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2:18" x14ac:dyDescent="0.2">
      <c r="B51" s="34"/>
      <c r="D51" s="20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2:18" x14ac:dyDescent="0.2">
      <c r="B52" s="21" t="s">
        <v>12</v>
      </c>
      <c r="D52" s="20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2:18" x14ac:dyDescent="0.2">
      <c r="B53" s="49" t="s">
        <v>26</v>
      </c>
      <c r="D53" s="20"/>
      <c r="E53" s="50"/>
      <c r="F53" s="50"/>
      <c r="G53" s="50"/>
      <c r="H53" s="50"/>
      <c r="I53" s="50"/>
      <c r="J53" s="50"/>
      <c r="K53" s="50"/>
      <c r="L53" s="50"/>
      <c r="M53" s="51" t="s">
        <v>0</v>
      </c>
      <c r="N53" s="51" t="s">
        <v>0</v>
      </c>
      <c r="O53" s="51" t="s">
        <v>0</v>
      </c>
      <c r="P53" s="51" t="s">
        <v>0</v>
      </c>
    </row>
    <row r="54" spans="2:18" x14ac:dyDescent="0.2">
      <c r="B54" s="34"/>
      <c r="D54" s="20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2:18" x14ac:dyDescent="0.2">
      <c r="B55" s="52" t="s">
        <v>0</v>
      </c>
      <c r="C55" s="53"/>
      <c r="D55" s="2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</row>
    <row r="56" spans="2:18" x14ac:dyDescent="0.2">
      <c r="B56" s="34"/>
      <c r="C56" s="35"/>
      <c r="D56" s="20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2:18" x14ac:dyDescent="0.2">
      <c r="B57" s="38" t="s">
        <v>13</v>
      </c>
      <c r="C57" s="35"/>
      <c r="D57" s="23"/>
      <c r="E57" s="36"/>
      <c r="F57" s="36"/>
      <c r="G57" s="36"/>
      <c r="H57" s="36">
        <v>0</v>
      </c>
      <c r="I57" s="36"/>
      <c r="J57" s="36"/>
      <c r="K57" s="36"/>
      <c r="L57" s="36"/>
      <c r="M57" s="36"/>
      <c r="N57" s="36"/>
      <c r="O57" s="36"/>
      <c r="P57" s="36"/>
      <c r="R57" s="8">
        <f t="shared" ref="R57" si="9">SUM(D57:P57)</f>
        <v>0</v>
      </c>
    </row>
    <row r="58" spans="2:18" x14ac:dyDescent="0.2">
      <c r="B58" s="34"/>
      <c r="D58" s="20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2:18" ht="17" thickBot="1" x14ac:dyDescent="0.25">
      <c r="B59" s="34"/>
      <c r="D59" s="20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2:18" ht="17" thickBot="1" x14ac:dyDescent="0.25">
      <c r="B60" s="55" t="s">
        <v>14</v>
      </c>
      <c r="C60" s="56"/>
      <c r="D60" s="57"/>
      <c r="E60" s="58">
        <f t="shared" ref="E60:M60" si="10">SUM(E49:E58)</f>
        <v>0</v>
      </c>
      <c r="F60" s="58">
        <f>SUM(F49:F58)</f>
        <v>0</v>
      </c>
      <c r="G60" s="58">
        <f t="shared" si="10"/>
        <v>0</v>
      </c>
      <c r="H60" s="58">
        <f t="shared" si="10"/>
        <v>0</v>
      </c>
      <c r="I60" s="58"/>
      <c r="J60" s="58">
        <f t="shared" si="10"/>
        <v>0</v>
      </c>
      <c r="K60" s="58">
        <f t="shared" si="10"/>
        <v>0</v>
      </c>
      <c r="L60" s="58">
        <f t="shared" si="10"/>
        <v>0</v>
      </c>
      <c r="M60" s="58">
        <f t="shared" si="10"/>
        <v>0</v>
      </c>
      <c r="N60" s="58">
        <f t="shared" ref="N60:P60" si="11">SUM(N49:N58)</f>
        <v>0</v>
      </c>
      <c r="O60" s="58">
        <f t="shared" si="11"/>
        <v>0</v>
      </c>
      <c r="P60" s="58">
        <f t="shared" si="11"/>
        <v>0</v>
      </c>
    </row>
    <row r="61" spans="2:18" x14ac:dyDescent="0.2">
      <c r="B61" s="34"/>
      <c r="D61" s="20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2:18" x14ac:dyDescent="0.2">
      <c r="B62" s="34" t="s">
        <v>15</v>
      </c>
      <c r="C62" s="53"/>
      <c r="D62" s="23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R62" s="8">
        <f t="shared" ref="R62" si="12">SUM(D62:P62)</f>
        <v>0</v>
      </c>
    </row>
    <row r="63" spans="2:18" x14ac:dyDescent="0.2">
      <c r="B63" s="59" t="s">
        <v>0</v>
      </c>
      <c r="D63" s="20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2:18" x14ac:dyDescent="0.2">
      <c r="B64" s="34" t="s">
        <v>16</v>
      </c>
      <c r="D64" s="5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R64" s="8">
        <f t="shared" ref="R64" si="13">SUM(D64:P64)</f>
        <v>0</v>
      </c>
    </row>
    <row r="65" spans="2:18" x14ac:dyDescent="0.2">
      <c r="B65" s="34"/>
      <c r="D65" s="20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2:18" x14ac:dyDescent="0.2">
      <c r="B66" s="34" t="s">
        <v>17</v>
      </c>
      <c r="D66" s="20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R66" s="8">
        <f t="shared" ref="R66" si="14">SUM(D66:P66)</f>
        <v>0</v>
      </c>
    </row>
    <row r="67" spans="2:18" x14ac:dyDescent="0.2">
      <c r="B67" s="59" t="s">
        <v>0</v>
      </c>
      <c r="D67" s="20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2:18" x14ac:dyDescent="0.2">
      <c r="B68" s="34" t="s">
        <v>18</v>
      </c>
      <c r="D68" s="20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R68" s="8">
        <f t="shared" ref="R68" si="15">SUM(D68:P68)</f>
        <v>0</v>
      </c>
    </row>
    <row r="69" spans="2:18" x14ac:dyDescent="0.2">
      <c r="B69" s="34"/>
      <c r="D69" s="20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2:18" x14ac:dyDescent="0.2">
      <c r="B70" s="34" t="s">
        <v>19</v>
      </c>
      <c r="D70" s="20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R70" s="8">
        <f t="shared" ref="R70" si="16">SUM(D70:P70)</f>
        <v>0</v>
      </c>
    </row>
    <row r="71" spans="2:18" x14ac:dyDescent="0.2">
      <c r="B71" s="34"/>
      <c r="D71" s="20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2:18" x14ac:dyDescent="0.2">
      <c r="B72" s="34" t="s">
        <v>20</v>
      </c>
      <c r="C72" s="3"/>
      <c r="D72" s="5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R72" s="8">
        <f t="shared" ref="R72" si="17">SUM(D72:P72)</f>
        <v>0</v>
      </c>
    </row>
    <row r="73" spans="2:18" ht="17" thickBot="1" x14ac:dyDescent="0.25">
      <c r="B73" s="34"/>
      <c r="D73" s="20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2:18" ht="17" thickBot="1" x14ac:dyDescent="0.25">
      <c r="B74" s="55" t="s">
        <v>21</v>
      </c>
      <c r="C74" s="60"/>
      <c r="D74" s="57"/>
      <c r="E74" s="61">
        <f t="shared" ref="E74:M74" si="18">SUM(E62:E73)</f>
        <v>0</v>
      </c>
      <c r="F74" s="61">
        <f t="shared" si="18"/>
        <v>0</v>
      </c>
      <c r="G74" s="61">
        <f t="shared" si="18"/>
        <v>0</v>
      </c>
      <c r="H74" s="61">
        <f t="shared" si="18"/>
        <v>0</v>
      </c>
      <c r="I74" s="61"/>
      <c r="J74" s="61">
        <f t="shared" si="18"/>
        <v>0</v>
      </c>
      <c r="K74" s="61">
        <f t="shared" si="18"/>
        <v>0</v>
      </c>
      <c r="L74" s="61">
        <f t="shared" si="18"/>
        <v>0</v>
      </c>
      <c r="M74" s="61">
        <f t="shared" si="18"/>
        <v>0</v>
      </c>
      <c r="N74" s="61">
        <f t="shared" ref="N74:P74" si="19">SUM(N62:N73)</f>
        <v>0</v>
      </c>
      <c r="O74" s="61">
        <f t="shared" si="19"/>
        <v>0</v>
      </c>
      <c r="P74" s="61">
        <f t="shared" si="19"/>
        <v>0</v>
      </c>
    </row>
    <row r="75" spans="2:18" x14ac:dyDescent="0.2">
      <c r="B75" s="34"/>
      <c r="D75" s="20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2:18" ht="17" thickBot="1" x14ac:dyDescent="0.25">
      <c r="B76" s="34"/>
      <c r="C76" s="62"/>
      <c r="D76" s="63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</row>
    <row r="77" spans="2:18" x14ac:dyDescent="0.2">
      <c r="B77" s="34"/>
      <c r="D77" s="20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2:18" x14ac:dyDescent="0.2">
      <c r="B78" s="21" t="s">
        <v>22</v>
      </c>
      <c r="C78" s="65"/>
      <c r="D78" s="66">
        <f>+D48+D60+D74</f>
        <v>0</v>
      </c>
      <c r="E78" s="67">
        <f t="shared" ref="E78" si="20">+E48+E60+E74</f>
        <v>200000</v>
      </c>
      <c r="F78" s="67">
        <f>+F48+F60+F74</f>
        <v>121179</v>
      </c>
      <c r="G78" s="67">
        <f t="shared" ref="G78:P78" si="21">+G48+G60+G74</f>
        <v>198500</v>
      </c>
      <c r="H78" s="67">
        <f t="shared" si="21"/>
        <v>127879</v>
      </c>
      <c r="I78" s="67">
        <f t="shared" si="21"/>
        <v>0</v>
      </c>
      <c r="J78" s="67">
        <f t="shared" si="21"/>
        <v>126879</v>
      </c>
      <c r="K78" s="67">
        <f t="shared" si="21"/>
        <v>194300</v>
      </c>
      <c r="L78" s="67">
        <f t="shared" si="21"/>
        <v>127879</v>
      </c>
      <c r="M78" s="67">
        <f t="shared" si="21"/>
        <v>96892</v>
      </c>
      <c r="N78" s="67">
        <f t="shared" si="21"/>
        <v>96873</v>
      </c>
      <c r="O78" s="67">
        <f t="shared" si="21"/>
        <v>96854</v>
      </c>
      <c r="P78" s="67">
        <f t="shared" si="21"/>
        <v>96835</v>
      </c>
    </row>
    <row r="79" spans="2:18" x14ac:dyDescent="0.2">
      <c r="B79" s="49" t="s">
        <v>23</v>
      </c>
      <c r="C79" s="68"/>
      <c r="D79" s="69">
        <v>1000000</v>
      </c>
      <c r="E79" s="70">
        <f>D80</f>
        <v>1000000</v>
      </c>
      <c r="F79" s="70">
        <f>E80</f>
        <v>1200000</v>
      </c>
      <c r="G79" s="70">
        <f t="shared" ref="G79:P79" si="22">F80</f>
        <v>1321179</v>
      </c>
      <c r="H79" s="70">
        <f t="shared" si="22"/>
        <v>1519679</v>
      </c>
      <c r="I79" s="70">
        <f t="shared" si="22"/>
        <v>1647558</v>
      </c>
      <c r="J79" s="70">
        <f t="shared" si="22"/>
        <v>1647558</v>
      </c>
      <c r="K79" s="70">
        <f t="shared" si="22"/>
        <v>1774437</v>
      </c>
      <c r="L79" s="70">
        <f t="shared" si="22"/>
        <v>1968737</v>
      </c>
      <c r="M79" s="70">
        <f t="shared" si="22"/>
        <v>2096616</v>
      </c>
      <c r="N79" s="70">
        <f t="shared" si="22"/>
        <v>2193508</v>
      </c>
      <c r="O79" s="70">
        <f t="shared" si="22"/>
        <v>2290381</v>
      </c>
      <c r="P79" s="70">
        <f t="shared" si="22"/>
        <v>2387235</v>
      </c>
    </row>
    <row r="80" spans="2:18" ht="17" thickBot="1" x14ac:dyDescent="0.25">
      <c r="B80" s="49" t="s">
        <v>24</v>
      </c>
      <c r="C80" s="68"/>
      <c r="D80" s="71">
        <f>+D78+D79</f>
        <v>1000000</v>
      </c>
      <c r="E80" s="70">
        <f t="shared" ref="E80" si="23">+E78+E79</f>
        <v>1200000</v>
      </c>
      <c r="F80" s="70">
        <f>+F78+F79</f>
        <v>1321179</v>
      </c>
      <c r="G80" s="70">
        <f t="shared" ref="G80:P80" si="24">+G78+G79</f>
        <v>1519679</v>
      </c>
      <c r="H80" s="70">
        <f t="shared" si="24"/>
        <v>1647558</v>
      </c>
      <c r="I80" s="70">
        <f t="shared" si="24"/>
        <v>1647558</v>
      </c>
      <c r="J80" s="70">
        <f t="shared" si="24"/>
        <v>1774437</v>
      </c>
      <c r="K80" s="70">
        <f t="shared" si="24"/>
        <v>1968737</v>
      </c>
      <c r="L80" s="70">
        <f t="shared" si="24"/>
        <v>2096616</v>
      </c>
      <c r="M80" s="70">
        <f t="shared" si="24"/>
        <v>2193508</v>
      </c>
      <c r="N80" s="70">
        <f t="shared" si="24"/>
        <v>2290381</v>
      </c>
      <c r="O80" s="70">
        <f t="shared" si="24"/>
        <v>2387235</v>
      </c>
      <c r="P80" s="70">
        <f t="shared" si="24"/>
        <v>2484070</v>
      </c>
    </row>
    <row r="81" spans="2:3" x14ac:dyDescent="0.2">
      <c r="C81" s="72"/>
    </row>
    <row r="83" spans="2:3" x14ac:dyDescent="0.2">
      <c r="B83" s="9" t="s">
        <v>51</v>
      </c>
    </row>
    <row r="84" spans="2:3" x14ac:dyDescent="0.2">
      <c r="B84" s="9" t="s">
        <v>52</v>
      </c>
    </row>
    <row r="85" spans="2:3" x14ac:dyDescent="0.2">
      <c r="B85" s="9" t="s">
        <v>53</v>
      </c>
    </row>
    <row r="86" spans="2:3" x14ac:dyDescent="0.2">
      <c r="B86" s="9" t="s">
        <v>54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F1" zoomScale="96" zoomScaleNormal="96" zoomScalePageLayoutView="96" workbookViewId="0">
      <selection activeCell="M42" sqref="M42"/>
    </sheetView>
  </sheetViews>
  <sheetFormatPr baseColWidth="10" defaultColWidth="8.83203125" defaultRowHeight="16" x14ac:dyDescent="0.2"/>
  <cols>
    <col min="1" max="1" width="3.6640625" bestFit="1" customWidth="1"/>
    <col min="2" max="2" width="21.1640625" customWidth="1"/>
    <col min="3" max="3" width="65.1640625" customWidth="1"/>
    <col min="4" max="4" width="14.5" bestFit="1" customWidth="1"/>
    <col min="5" max="5" width="32.5" bestFit="1" customWidth="1"/>
    <col min="6" max="6" width="12.83203125" bestFit="1" customWidth="1"/>
    <col min="7" max="7" width="16.6640625" bestFit="1" customWidth="1"/>
    <col min="8" max="8" width="18.33203125" bestFit="1" customWidth="1"/>
    <col min="9" max="9" width="15.1640625" bestFit="1" customWidth="1"/>
    <col min="10" max="10" width="12.6640625" bestFit="1" customWidth="1"/>
    <col min="11" max="11" width="15.5" customWidth="1"/>
    <col min="12" max="12" width="14.6640625" customWidth="1"/>
    <col min="13" max="13" width="15.5" customWidth="1"/>
    <col min="14" max="15" width="11.5" bestFit="1" customWidth="1"/>
    <col min="16" max="17" width="10.33203125" bestFit="1" customWidth="1"/>
    <col min="18" max="18" width="12.83203125" customWidth="1"/>
    <col min="19" max="19" width="12.6640625" bestFit="1" customWidth="1"/>
    <col min="20" max="20" width="11.1640625" bestFit="1" customWidth="1"/>
    <col min="21" max="21" width="15.1640625" bestFit="1" customWidth="1"/>
    <col min="22" max="22" width="14.33203125" bestFit="1" customWidth="1"/>
    <col min="23" max="23" width="10.33203125" bestFit="1" customWidth="1"/>
    <col min="24" max="24" width="12" bestFit="1" customWidth="1"/>
    <col min="44" max="44" width="9.83203125" bestFit="1" customWidth="1"/>
  </cols>
  <sheetData/>
  <sortState ref="B2:AB58">
    <sortCondition ref="E2:E58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6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6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CASHFLOW - Projected</vt:lpstr>
      <vt:lpstr>AR</vt:lpstr>
      <vt:lpstr>AP</vt:lpstr>
      <vt:lpstr>Sales Pipeline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rreed</dc:creator>
  <cp:keywords/>
  <dc:description/>
  <cp:lastModifiedBy>Lauren Jefferson</cp:lastModifiedBy>
  <cp:revision/>
  <cp:lastPrinted>2018-01-10T22:06:36Z</cp:lastPrinted>
  <dcterms:created xsi:type="dcterms:W3CDTF">2015-01-13T22:04:09Z</dcterms:created>
  <dcterms:modified xsi:type="dcterms:W3CDTF">2018-12-18T20:44:19Z</dcterms:modified>
  <cp:category/>
  <cp:contentStatus/>
</cp:coreProperties>
</file>